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75" windowWidth="15195" windowHeight="8085" tabRatio="817"/>
  </bookViews>
  <sheets>
    <sheet name="1" sheetId="20" r:id="rId1"/>
  </sheets>
  <definedNames>
    <definedName name="_xlnm.Print_Area" localSheetId="0">'1'!$A$1:$I$1008</definedName>
  </definedNames>
  <calcPr calcId="125725"/>
</workbook>
</file>

<file path=xl/calcChain.xml><?xml version="1.0" encoding="utf-8"?>
<calcChain xmlns="http://schemas.openxmlformats.org/spreadsheetml/2006/main">
  <c r="D981" i="20"/>
  <c r="E980"/>
  <c r="E979"/>
  <c r="E978"/>
  <c r="E977"/>
  <c r="E976"/>
  <c r="E975"/>
  <c r="E974"/>
  <c r="E973"/>
  <c r="E972"/>
  <c r="E971"/>
  <c r="E970"/>
  <c r="E969"/>
  <c r="E968"/>
  <c r="E967"/>
  <c r="A967"/>
  <c r="E966"/>
  <c r="E963"/>
  <c r="E961"/>
  <c r="D918"/>
  <c r="E914"/>
  <c r="E913"/>
  <c r="E912"/>
  <c r="E911"/>
  <c r="E910"/>
  <c r="E909"/>
  <c r="E908"/>
  <c r="E907"/>
  <c r="E906"/>
  <c r="E905"/>
  <c r="E904"/>
  <c r="A904"/>
  <c r="E903"/>
  <c r="E900"/>
  <c r="E898"/>
  <c r="D855"/>
  <c r="E851"/>
  <c r="E847"/>
  <c r="E846"/>
  <c r="E844"/>
  <c r="E843"/>
  <c r="E842"/>
  <c r="E841"/>
  <c r="A841"/>
  <c r="E840"/>
  <c r="E837"/>
  <c r="E835" s="1"/>
  <c r="D792"/>
  <c r="E791"/>
  <c r="E788"/>
  <c r="E787"/>
  <c r="E784"/>
  <c r="E783"/>
  <c r="E782"/>
  <c r="E780"/>
  <c r="E779"/>
  <c r="E778"/>
  <c r="A778"/>
  <c r="E777"/>
  <c r="E774"/>
  <c r="E772" s="1"/>
  <c r="D729"/>
  <c r="E728"/>
  <c r="E727"/>
  <c r="E725"/>
  <c r="E724"/>
  <c r="E723"/>
  <c r="E722"/>
  <c r="E721"/>
  <c r="E720"/>
  <c r="E719"/>
  <c r="E718"/>
  <c r="E717"/>
  <c r="E716"/>
  <c r="E715"/>
  <c r="A715"/>
  <c r="E714"/>
  <c r="E711"/>
  <c r="E709" s="1"/>
  <c r="E917" l="1"/>
  <c r="E853"/>
  <c r="E789"/>
  <c r="E726"/>
  <c r="E786"/>
  <c r="E790"/>
  <c r="E850"/>
  <c r="E854"/>
  <c r="E915"/>
  <c r="E848"/>
  <c r="E852"/>
  <c r="E916"/>
  <c r="E729"/>
  <c r="E781"/>
  <c r="E785"/>
  <c r="E845"/>
  <c r="E849"/>
  <c r="E981"/>
  <c r="F967"/>
  <c r="G967" s="1"/>
  <c r="F968"/>
  <c r="G968" s="1"/>
  <c r="F969"/>
  <c r="G969" s="1"/>
  <c r="F970"/>
  <c r="G970" s="1"/>
  <c r="F971"/>
  <c r="G971" s="1"/>
  <c r="F972"/>
  <c r="G972" s="1"/>
  <c r="F973"/>
  <c r="G973" s="1"/>
  <c r="F974"/>
  <c r="G974" s="1"/>
  <c r="F975"/>
  <c r="G975" s="1"/>
  <c r="F976"/>
  <c r="G976" s="1"/>
  <c r="F977"/>
  <c r="G977" s="1"/>
  <c r="F978"/>
  <c r="G978" s="1"/>
  <c r="F979"/>
  <c r="G979" s="1"/>
  <c r="F980"/>
  <c r="G980" s="1"/>
  <c r="F966"/>
  <c r="G966" s="1"/>
  <c r="F904"/>
  <c r="G904" s="1"/>
  <c r="F905"/>
  <c r="G905" s="1"/>
  <c r="F906"/>
  <c r="G906" s="1"/>
  <c r="F907"/>
  <c r="G907" s="1"/>
  <c r="F908"/>
  <c r="G908" s="1"/>
  <c r="F909"/>
  <c r="G909" s="1"/>
  <c r="F910"/>
  <c r="G910" s="1"/>
  <c r="F911"/>
  <c r="G911" s="1"/>
  <c r="F912"/>
  <c r="G912" s="1"/>
  <c r="F913"/>
  <c r="G913" s="1"/>
  <c r="F914"/>
  <c r="G914" s="1"/>
  <c r="F915"/>
  <c r="G915" s="1"/>
  <c r="F916"/>
  <c r="G916" s="1"/>
  <c r="F917"/>
  <c r="G917" s="1"/>
  <c r="F903"/>
  <c r="G903" s="1"/>
  <c r="F841"/>
  <c r="G841" s="1"/>
  <c r="F842"/>
  <c r="G842" s="1"/>
  <c r="F843"/>
  <c r="G843" s="1"/>
  <c r="F844"/>
  <c r="G844" s="1"/>
  <c r="F845"/>
  <c r="G845" s="1"/>
  <c r="F846"/>
  <c r="G846" s="1"/>
  <c r="F847"/>
  <c r="G847" s="1"/>
  <c r="F848"/>
  <c r="G848" s="1"/>
  <c r="F849"/>
  <c r="G849" s="1"/>
  <c r="F850"/>
  <c r="G850" s="1"/>
  <c r="F851"/>
  <c r="G851" s="1"/>
  <c r="F852"/>
  <c r="G852" s="1"/>
  <c r="F853"/>
  <c r="G853" s="1"/>
  <c r="F854"/>
  <c r="G854" s="1"/>
  <c r="F840"/>
  <c r="G840" s="1"/>
  <c r="F778"/>
  <c r="G778" s="1"/>
  <c r="F779"/>
  <c r="G779" s="1"/>
  <c r="F780"/>
  <c r="G780" s="1"/>
  <c r="F781"/>
  <c r="G781" s="1"/>
  <c r="F782"/>
  <c r="G782" s="1"/>
  <c r="F783"/>
  <c r="G783" s="1"/>
  <c r="F784"/>
  <c r="G784" s="1"/>
  <c r="F785"/>
  <c r="G785" s="1"/>
  <c r="F786"/>
  <c r="G786" s="1"/>
  <c r="F787"/>
  <c r="G787" s="1"/>
  <c r="F788"/>
  <c r="G788" s="1"/>
  <c r="F789"/>
  <c r="G789" s="1"/>
  <c r="F790"/>
  <c r="G790" s="1"/>
  <c r="F791"/>
  <c r="G791" s="1"/>
  <c r="F777"/>
  <c r="G777" s="1"/>
  <c r="F715"/>
  <c r="G715" s="1"/>
  <c r="F716"/>
  <c r="G716" s="1"/>
  <c r="F717"/>
  <c r="G717" s="1"/>
  <c r="F718"/>
  <c r="G718" s="1"/>
  <c r="F719"/>
  <c r="G719" s="1"/>
  <c r="F720"/>
  <c r="G720" s="1"/>
  <c r="F721"/>
  <c r="G721" s="1"/>
  <c r="F722"/>
  <c r="G722" s="1"/>
  <c r="F723"/>
  <c r="G723" s="1"/>
  <c r="F724"/>
  <c r="G724" s="1"/>
  <c r="F725"/>
  <c r="G725" s="1"/>
  <c r="F726"/>
  <c r="G726" s="1"/>
  <c r="F727"/>
  <c r="G727" s="1"/>
  <c r="F728"/>
  <c r="G728" s="1"/>
  <c r="F714"/>
  <c r="G714" s="1"/>
  <c r="D666"/>
  <c r="A652"/>
  <c r="D603"/>
  <c r="E600"/>
  <c r="E594"/>
  <c r="E593"/>
  <c r="E590"/>
  <c r="A589"/>
  <c r="D540"/>
  <c r="E531"/>
  <c r="A526"/>
  <c r="E525"/>
  <c r="E522"/>
  <c r="E520" s="1"/>
  <c r="D477"/>
  <c r="E918" l="1"/>
  <c r="E855"/>
  <c r="E792"/>
  <c r="E664"/>
  <c r="E602"/>
  <c r="E533"/>
  <c r="E601"/>
  <c r="E589"/>
  <c r="E596"/>
  <c r="E658"/>
  <c r="E651"/>
  <c r="E662"/>
  <c r="E654"/>
  <c r="E585"/>
  <c r="E583" s="1"/>
  <c r="E592"/>
  <c r="E597"/>
  <c r="E532"/>
  <c r="E527"/>
  <c r="E535"/>
  <c r="E528"/>
  <c r="E539"/>
  <c r="E659"/>
  <c r="E529"/>
  <c r="E537"/>
  <c r="E598"/>
  <c r="E526"/>
  <c r="E530"/>
  <c r="E534"/>
  <c r="E538"/>
  <c r="E588"/>
  <c r="E591"/>
  <c r="E595"/>
  <c r="E599"/>
  <c r="E648"/>
  <c r="E646" s="1"/>
  <c r="E653"/>
  <c r="E657"/>
  <c r="E661"/>
  <c r="E665"/>
  <c r="E663"/>
  <c r="E536"/>
  <c r="E655"/>
  <c r="E652"/>
  <c r="F653" s="1"/>
  <c r="G653" s="1"/>
  <c r="E656"/>
  <c r="E660"/>
  <c r="F651"/>
  <c r="G651" s="1"/>
  <c r="F590"/>
  <c r="G590" s="1"/>
  <c r="F600"/>
  <c r="G600" s="1"/>
  <c r="F589"/>
  <c r="G589" s="1"/>
  <c r="F595"/>
  <c r="G595" s="1"/>
  <c r="F526"/>
  <c r="G526" s="1"/>
  <c r="F525"/>
  <c r="G525" s="1"/>
  <c r="F527"/>
  <c r="G527" s="1"/>
  <c r="F533"/>
  <c r="G533" s="1"/>
  <c r="F539"/>
  <c r="G539" s="1"/>
  <c r="F528"/>
  <c r="G528" s="1"/>
  <c r="F532"/>
  <c r="G532" s="1"/>
  <c r="F536"/>
  <c r="G536" s="1"/>
  <c r="F538"/>
  <c r="G538" s="1"/>
  <c r="F530"/>
  <c r="G530" s="1"/>
  <c r="F531"/>
  <c r="G531" s="1"/>
  <c r="F534"/>
  <c r="G534" s="1"/>
  <c r="F535"/>
  <c r="G535" s="1"/>
  <c r="F529"/>
  <c r="G529" s="1"/>
  <c r="F652"/>
  <c r="G652" s="1"/>
  <c r="F601"/>
  <c r="G601" s="1"/>
  <c r="A337"/>
  <c r="D351"/>
  <c r="A400"/>
  <c r="D414"/>
  <c r="A463"/>
  <c r="E459"/>
  <c r="E457" s="1"/>
  <c r="A274"/>
  <c r="D288"/>
  <c r="A211"/>
  <c r="D225"/>
  <c r="A148"/>
  <c r="D162"/>
  <c r="A85"/>
  <c r="D99"/>
  <c r="F591" l="1"/>
  <c r="G591" s="1"/>
  <c r="E396"/>
  <c r="E394" s="1"/>
  <c r="E333"/>
  <c r="E331" s="1"/>
  <c r="E270"/>
  <c r="E268" s="1"/>
  <c r="E207"/>
  <c r="E205" s="1"/>
  <c r="E144"/>
  <c r="E142" s="1"/>
  <c r="E81"/>
  <c r="E79" s="1"/>
  <c r="F655"/>
  <c r="G655" s="1"/>
  <c r="E540"/>
  <c r="F656"/>
  <c r="G656" s="1"/>
  <c r="F593"/>
  <c r="G593" s="1"/>
  <c r="F661"/>
  <c r="G661" s="1"/>
  <c r="F659"/>
  <c r="G659" s="1"/>
  <c r="E603"/>
  <c r="F597"/>
  <c r="G597" s="1"/>
  <c r="F592"/>
  <c r="G592" s="1"/>
  <c r="F660"/>
  <c r="G660" s="1"/>
  <c r="F664"/>
  <c r="G664" s="1"/>
  <c r="F654"/>
  <c r="G654" s="1"/>
  <c r="F663"/>
  <c r="G663" s="1"/>
  <c r="F658"/>
  <c r="G658" s="1"/>
  <c r="F665"/>
  <c r="G665" s="1"/>
  <c r="F599"/>
  <c r="G599" s="1"/>
  <c r="F598"/>
  <c r="G598" s="1"/>
  <c r="F596"/>
  <c r="G596" s="1"/>
  <c r="F594"/>
  <c r="G594" s="1"/>
  <c r="F588"/>
  <c r="G588" s="1"/>
  <c r="F537"/>
  <c r="G537" s="1"/>
  <c r="F602"/>
  <c r="G602" s="1"/>
  <c r="F662"/>
  <c r="G662" s="1"/>
  <c r="F657"/>
  <c r="G657" s="1"/>
  <c r="E666"/>
  <c r="E476"/>
  <c r="E475"/>
  <c r="E474"/>
  <c r="E473"/>
  <c r="E472"/>
  <c r="E471"/>
  <c r="E470"/>
  <c r="E469"/>
  <c r="E468"/>
  <c r="E467"/>
  <c r="E466"/>
  <c r="E465"/>
  <c r="E464"/>
  <c r="E463"/>
  <c r="E462"/>
  <c r="E413"/>
  <c r="E412"/>
  <c r="E411"/>
  <c r="E410"/>
  <c r="E409"/>
  <c r="E408"/>
  <c r="E407"/>
  <c r="E406"/>
  <c r="E405"/>
  <c r="E404"/>
  <c r="E403"/>
  <c r="E402"/>
  <c r="E401"/>
  <c r="E400"/>
  <c r="E399"/>
  <c r="E350"/>
  <c r="E349"/>
  <c r="E348"/>
  <c r="E347"/>
  <c r="E346"/>
  <c r="E345"/>
  <c r="E344"/>
  <c r="E343"/>
  <c r="E342"/>
  <c r="E341"/>
  <c r="E340"/>
  <c r="E339"/>
  <c r="E338"/>
  <c r="E337"/>
  <c r="E336"/>
  <c r="E287"/>
  <c r="E286"/>
  <c r="E285"/>
  <c r="E284"/>
  <c r="E283"/>
  <c r="E282"/>
  <c r="E281"/>
  <c r="E280"/>
  <c r="E279"/>
  <c r="E278"/>
  <c r="E277"/>
  <c r="E276"/>
  <c r="E275"/>
  <c r="E274"/>
  <c r="E273"/>
  <c r="E224"/>
  <c r="E223"/>
  <c r="E222"/>
  <c r="E221"/>
  <c r="E220"/>
  <c r="E219"/>
  <c r="E218"/>
  <c r="E217"/>
  <c r="E216"/>
  <c r="E215"/>
  <c r="E214"/>
  <c r="E213"/>
  <c r="E212"/>
  <c r="E211"/>
  <c r="E210"/>
  <c r="E98"/>
  <c r="E97"/>
  <c r="E96"/>
  <c r="E95"/>
  <c r="E94"/>
  <c r="E93"/>
  <c r="E92"/>
  <c r="E91"/>
  <c r="E90"/>
  <c r="E89"/>
  <c r="E88"/>
  <c r="E87"/>
  <c r="E86"/>
  <c r="E85"/>
  <c r="E84"/>
  <c r="E161"/>
  <c r="E160"/>
  <c r="E159"/>
  <c r="E158"/>
  <c r="E157"/>
  <c r="E156"/>
  <c r="E155"/>
  <c r="E154"/>
  <c r="E153"/>
  <c r="E152"/>
  <c r="E151"/>
  <c r="E150"/>
  <c r="E149"/>
  <c r="E148"/>
  <c r="E147"/>
  <c r="D36"/>
  <c r="A22"/>
  <c r="E35" l="1"/>
  <c r="F336"/>
  <c r="G336" s="1"/>
  <c r="E351"/>
  <c r="F399"/>
  <c r="G399" s="1"/>
  <c r="E414"/>
  <c r="F462"/>
  <c r="G462" s="1"/>
  <c r="E477"/>
  <c r="F337"/>
  <c r="G337" s="1"/>
  <c r="F338"/>
  <c r="G338" s="1"/>
  <c r="F339"/>
  <c r="G339" s="1"/>
  <c r="F340"/>
  <c r="G340" s="1"/>
  <c r="F341"/>
  <c r="G341" s="1"/>
  <c r="F342"/>
  <c r="G342" s="1"/>
  <c r="F343"/>
  <c r="G343" s="1"/>
  <c r="F344"/>
  <c r="G344" s="1"/>
  <c r="F345"/>
  <c r="G345" s="1"/>
  <c r="F346"/>
  <c r="G346" s="1"/>
  <c r="F347"/>
  <c r="G347" s="1"/>
  <c r="F348"/>
  <c r="G348" s="1"/>
  <c r="F349"/>
  <c r="G349" s="1"/>
  <c r="F350"/>
  <c r="G350" s="1"/>
  <c r="F400"/>
  <c r="G400" s="1"/>
  <c r="F401"/>
  <c r="G401" s="1"/>
  <c r="F402"/>
  <c r="G402" s="1"/>
  <c r="F403"/>
  <c r="G403" s="1"/>
  <c r="F404"/>
  <c r="G404" s="1"/>
  <c r="F405"/>
  <c r="G405" s="1"/>
  <c r="F406"/>
  <c r="G406" s="1"/>
  <c r="F407"/>
  <c r="G407" s="1"/>
  <c r="F408"/>
  <c r="G408" s="1"/>
  <c r="F409"/>
  <c r="G409" s="1"/>
  <c r="F410"/>
  <c r="G410" s="1"/>
  <c r="F411"/>
  <c r="G411" s="1"/>
  <c r="F412"/>
  <c r="G412" s="1"/>
  <c r="F413"/>
  <c r="G413" s="1"/>
  <c r="F463"/>
  <c r="G463" s="1"/>
  <c r="F464"/>
  <c r="G464" s="1"/>
  <c r="F465"/>
  <c r="G465" s="1"/>
  <c r="F466"/>
  <c r="G466" s="1"/>
  <c r="F467"/>
  <c r="G467" s="1"/>
  <c r="F468"/>
  <c r="G468" s="1"/>
  <c r="F469"/>
  <c r="G469" s="1"/>
  <c r="F470"/>
  <c r="G470" s="1"/>
  <c r="F471"/>
  <c r="G471" s="1"/>
  <c r="F472"/>
  <c r="G472" s="1"/>
  <c r="F473"/>
  <c r="G473" s="1"/>
  <c r="F474"/>
  <c r="G474" s="1"/>
  <c r="F475"/>
  <c r="G475" s="1"/>
  <c r="F476"/>
  <c r="G476" s="1"/>
  <c r="F273"/>
  <c r="G273" s="1"/>
  <c r="E288"/>
  <c r="F274"/>
  <c r="G274" s="1"/>
  <c r="F275"/>
  <c r="G275" s="1"/>
  <c r="F276"/>
  <c r="G276" s="1"/>
  <c r="F277"/>
  <c r="G277" s="1"/>
  <c r="F278"/>
  <c r="G278" s="1"/>
  <c r="F279"/>
  <c r="G279" s="1"/>
  <c r="F280"/>
  <c r="G280" s="1"/>
  <c r="F281"/>
  <c r="G281" s="1"/>
  <c r="F282"/>
  <c r="G282" s="1"/>
  <c r="F283"/>
  <c r="G283" s="1"/>
  <c r="F284"/>
  <c r="G284" s="1"/>
  <c r="F285"/>
  <c r="G285" s="1"/>
  <c r="F286"/>
  <c r="G286" s="1"/>
  <c r="F287"/>
  <c r="G287" s="1"/>
  <c r="F210"/>
  <c r="G210" s="1"/>
  <c r="E225"/>
  <c r="F211"/>
  <c r="G211" s="1"/>
  <c r="F212"/>
  <c r="G212" s="1"/>
  <c r="F213"/>
  <c r="G213" s="1"/>
  <c r="F214"/>
  <c r="G214" s="1"/>
  <c r="F215"/>
  <c r="G215" s="1"/>
  <c r="F216"/>
  <c r="G216" s="1"/>
  <c r="F217"/>
  <c r="G217" s="1"/>
  <c r="F218"/>
  <c r="G218" s="1"/>
  <c r="F219"/>
  <c r="G219" s="1"/>
  <c r="F220"/>
  <c r="G220" s="1"/>
  <c r="F221"/>
  <c r="G221" s="1"/>
  <c r="F222"/>
  <c r="G222" s="1"/>
  <c r="F223"/>
  <c r="G223" s="1"/>
  <c r="F224"/>
  <c r="G224" s="1"/>
  <c r="F147"/>
  <c r="G147" s="1"/>
  <c r="E162"/>
  <c r="F84"/>
  <c r="G84" s="1"/>
  <c r="E99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96"/>
  <c r="G96" s="1"/>
  <c r="F97"/>
  <c r="G97" s="1"/>
  <c r="F98"/>
  <c r="G98" s="1"/>
  <c r="E24"/>
  <c r="E28"/>
  <c r="E32"/>
  <c r="E21"/>
  <c r="E22"/>
  <c r="E26"/>
  <c r="E30"/>
  <c r="E34"/>
  <c r="E18"/>
  <c r="E16" s="1"/>
  <c r="E23"/>
  <c r="E25"/>
  <c r="E27"/>
  <c r="E29"/>
  <c r="E31"/>
  <c r="E33"/>
  <c r="F23" l="1"/>
  <c r="G23" s="1"/>
  <c r="F22"/>
  <c r="G22" s="1"/>
  <c r="F33"/>
  <c r="G33" s="1"/>
  <c r="F29"/>
  <c r="G29" s="1"/>
  <c r="F25"/>
  <c r="G25" s="1"/>
  <c r="F21"/>
  <c r="G21" s="1"/>
  <c r="F35"/>
  <c r="G35" s="1"/>
  <c r="F28"/>
  <c r="G28" s="1"/>
  <c r="F34"/>
  <c r="G34" s="1"/>
  <c r="F26"/>
  <c r="G26" s="1"/>
  <c r="F31"/>
  <c r="G31" s="1"/>
  <c r="F27"/>
  <c r="G27" s="1"/>
  <c r="F32"/>
  <c r="G32" s="1"/>
  <c r="F24"/>
  <c r="G24" s="1"/>
  <c r="F30"/>
  <c r="G30" s="1"/>
  <c r="E36"/>
</calcChain>
</file>

<file path=xl/sharedStrings.xml><?xml version="1.0" encoding="utf-8"?>
<sst xmlns="http://schemas.openxmlformats.org/spreadsheetml/2006/main" count="912" uniqueCount="77">
  <si>
    <t>Peso de la muestra seca + recipente (gr):</t>
  </si>
  <si>
    <t>Peso del recipiente (gr):</t>
  </si>
  <si>
    <t>Peso de la muestra seca Ws (gr):</t>
  </si>
  <si>
    <t>TAMIZ</t>
  </si>
  <si>
    <t>% RETENIDO</t>
  </si>
  <si>
    <t>% QUE PASA</t>
  </si>
  <si>
    <t>DIÁM. (mm)</t>
  </si>
  <si>
    <t>W RET. (g)</t>
  </si>
  <si>
    <t>% RET. Acum.</t>
  </si>
  <si>
    <t>Fondo</t>
  </si>
  <si>
    <t>TOTAL</t>
  </si>
  <si>
    <t>3''</t>
  </si>
  <si>
    <t>2''</t>
  </si>
  <si>
    <t>1 - 1/2 ''</t>
  </si>
  <si>
    <t>1''</t>
  </si>
  <si>
    <t>3/4 ''</t>
  </si>
  <si>
    <t>3/8 ''</t>
  </si>
  <si>
    <t>1/2 "</t>
  </si>
  <si>
    <t>ANÁLISIS GRANULOMÉTRICO DE AGREGADOS GRUESOS Y FINOS - (I.N.V.E - 213)</t>
  </si>
  <si>
    <t>COORDENADAS:</t>
  </si>
  <si>
    <t>Código: A-GL-E01-F03</t>
  </si>
  <si>
    <t>Versión:  03</t>
  </si>
  <si>
    <t>Página 1 de 2</t>
  </si>
  <si>
    <t>LABORATORIO DE SUELOS Y ROCAS</t>
  </si>
  <si>
    <t>FACULTAD SECCIONAL SOGAMOSO</t>
  </si>
  <si>
    <t>E-mail:</t>
  </si>
  <si>
    <t>Fax:</t>
  </si>
  <si>
    <t>DIRECCION:</t>
  </si>
  <si>
    <t>TELÉFONO:</t>
  </si>
  <si>
    <t>NOMBRE:</t>
  </si>
  <si>
    <t>EMPRESA:</t>
  </si>
  <si>
    <t xml:space="preserve">NIT: </t>
  </si>
  <si>
    <t xml:space="preserve">CÉDULA: </t>
  </si>
  <si>
    <t>PROCEDIMIENTO: EMISION DE RESULTADOS</t>
  </si>
  <si>
    <t>PROCESO: GESTIÓN DE LABORATORIOS</t>
  </si>
  <si>
    <t>INFORME DE EMISION DE RESULTADOS SERVICIOS DE EXTENSION</t>
  </si>
  <si>
    <r>
      <rPr>
        <b/>
        <sz val="8"/>
        <rFont val="Arial"/>
        <family val="2"/>
      </rPr>
      <t>INSTITUTO DE RECURSOS MINEROS Y ENERGETICOS</t>
    </r>
    <r>
      <rPr>
        <b/>
        <sz val="10"/>
        <rFont val="Lydian BT"/>
      </rPr>
      <t xml:space="preserve">                         </t>
    </r>
  </si>
  <si>
    <t>______________________________________</t>
  </si>
  <si>
    <t>Vo. Bo. Directora IRME</t>
  </si>
  <si>
    <t>Nombre: María del Carmen Fuentes</t>
  </si>
  <si>
    <t>Consecutivo:</t>
  </si>
  <si>
    <t>Realizó: Coordinador de Laboratorio</t>
  </si>
  <si>
    <t>Calle 4 Sur No. 15- 133, Tels: 7723537/18 – 7705450 – 7707721, Exts: 2634 – 2635, Email: irme@uptc.edu.co</t>
  </si>
  <si>
    <t xml:space="preserve">    Nombre: Rafael Pérez Espitia</t>
  </si>
  <si>
    <t>MACROPROCESO: ADMINISTRATIVO</t>
  </si>
  <si>
    <t>_______________________________________</t>
  </si>
  <si>
    <r>
      <rPr>
        <b/>
        <sz val="8"/>
        <rFont val="Arial"/>
        <family val="2"/>
      </rPr>
      <t>OBSERVACIONES:</t>
    </r>
    <r>
      <rPr>
        <sz val="10"/>
        <rFont val="Arial"/>
        <family val="2"/>
      </rPr>
      <t xml:space="preserve"> ___________________________________________________________________________</t>
    </r>
  </si>
  <si>
    <t>DATOS DEL CLIENTE:                     CORPOCHIVOR</t>
  </si>
  <si>
    <t>MUESTRA:</t>
  </si>
  <si>
    <t>Profundidad(m)</t>
  </si>
  <si>
    <t>CLASIFICACION U,S,C.</t>
  </si>
  <si>
    <t>S1M2</t>
  </si>
  <si>
    <t>S1M4</t>
  </si>
  <si>
    <t>S1M7</t>
  </si>
  <si>
    <t>S2M2</t>
  </si>
  <si>
    <t>S2M3</t>
  </si>
  <si>
    <t>S2M5</t>
  </si>
  <si>
    <t>S1  M1</t>
  </si>
  <si>
    <t>S1M6</t>
  </si>
  <si>
    <t>S1M8</t>
  </si>
  <si>
    <t>S2M6</t>
  </si>
  <si>
    <t>S2M7</t>
  </si>
  <si>
    <t>SP</t>
  </si>
  <si>
    <t>PROYECTO :               ESTUDIO DE AMENAZA Y VULNERABILIDAD SECTOR JORDAN  MUNICIPIO DE CHINAVITA</t>
  </si>
  <si>
    <t>S1M3</t>
  </si>
  <si>
    <t>S1M5</t>
  </si>
  <si>
    <t>S2M1</t>
  </si>
  <si>
    <t>S2M4</t>
  </si>
  <si>
    <t>SP-SC</t>
  </si>
  <si>
    <t>SM-SC</t>
  </si>
  <si>
    <t>PROYECTO :               ESTUDIO DE AMENAZA Y VULNERABILIDAD   MUNICIPIO DE  TENZA</t>
  </si>
  <si>
    <t>FECHA:  SEPTIEMBRE DE 2013</t>
  </si>
  <si>
    <t>E    1,072,437</t>
  </si>
  <si>
    <t>N   1,049,439</t>
  </si>
  <si>
    <t>E    1,072,481</t>
  </si>
  <si>
    <t>N   1,049,509</t>
  </si>
  <si>
    <t>S2M8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</si>
</sst>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%"/>
    <numFmt numFmtId="167" formatCode="0.0%"/>
  </numFmts>
  <fonts count="2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u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name val="Lydian BT"/>
    </font>
    <font>
      <b/>
      <sz val="10"/>
      <name val="Arial"/>
      <family val="2"/>
    </font>
    <font>
      <b/>
      <sz val="10"/>
      <name val="Times New Roman"/>
      <family val="1"/>
    </font>
    <font>
      <b/>
      <i/>
      <sz val="12"/>
      <name val="Lydian BT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Lydian BT"/>
    </font>
    <font>
      <b/>
      <sz val="6"/>
      <name val="Arial"/>
      <family val="2"/>
    </font>
    <font>
      <b/>
      <i/>
      <sz val="9"/>
      <name val="Times New Roman"/>
      <family val="1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5" fontId="0" fillId="0" borderId="0" xfId="0" applyNumberFormat="1" applyBorder="1"/>
    <xf numFmtId="0" fontId="7" fillId="0" borderId="0" xfId="0" applyFont="1" applyBorder="1" applyAlignment="1"/>
    <xf numFmtId="2" fontId="13" fillId="0" borderId="0" xfId="0" applyNumberFormat="1" applyFont="1" applyBorder="1"/>
    <xf numFmtId="0" fontId="0" fillId="0" borderId="5" xfId="0" applyBorder="1"/>
    <xf numFmtId="0" fontId="12" fillId="0" borderId="5" xfId="0" applyFont="1" applyBorder="1" applyAlignment="1"/>
    <xf numFmtId="166" fontId="10" fillId="0" borderId="1" xfId="0" applyNumberFormat="1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5" xfId="0" applyFont="1" applyBorder="1" applyAlignment="1"/>
    <xf numFmtId="0" fontId="6" fillId="0" borderId="0" xfId="0" applyFont="1" applyBorder="1" applyAlignment="1"/>
    <xf numFmtId="165" fontId="10" fillId="0" borderId="1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 applyAlignment="1"/>
    <xf numFmtId="0" fontId="12" fillId="0" borderId="0" xfId="0" applyFont="1" applyBorder="1" applyAlignment="1"/>
    <xf numFmtId="165" fontId="2" fillId="0" borderId="1" xfId="0" applyNumberFormat="1" applyFont="1" applyFill="1" applyBorder="1" applyAlignment="1" applyProtection="1">
      <alignment horizontal="center"/>
      <protection locked="0"/>
    </xf>
    <xf numFmtId="166" fontId="10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165" fontId="18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10" fillId="0" borderId="0" xfId="0" applyNumberFormat="1" applyFont="1" applyBorder="1" applyAlignment="1" applyProtection="1">
      <alignment horizontal="center"/>
      <protection locked="0"/>
    </xf>
    <xf numFmtId="165" fontId="10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2" fontId="0" fillId="0" borderId="6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7" xfId="0" applyFont="1" applyFill="1" applyBorder="1" applyAlignment="1">
      <alignment horizontal="center" wrapText="1"/>
    </xf>
    <xf numFmtId="0" fontId="14" fillId="0" borderId="10" xfId="0" applyFont="1" applyBorder="1"/>
    <xf numFmtId="0" fontId="14" fillId="0" borderId="11" xfId="0" applyFont="1" applyBorder="1"/>
    <xf numFmtId="0" fontId="7" fillId="0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16" fillId="0" borderId="7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86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875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'1'!$C$21:$C$35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'1'!$G$21:$G$35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0.98754636989931111</c:v>
                </c:pt>
                <c:pt idx="8">
                  <c:v>0.77060148383677796</c:v>
                </c:pt>
                <c:pt idx="9">
                  <c:v>0.51596449390567045</c:v>
                </c:pt>
                <c:pt idx="10">
                  <c:v>0.35704822469528363</c:v>
                </c:pt>
                <c:pt idx="11">
                  <c:v>0.29160042395336527</c:v>
                </c:pt>
                <c:pt idx="12">
                  <c:v>0.2082670906200319</c:v>
                </c:pt>
                <c:pt idx="13">
                  <c:v>5.8889772125066298E-2</c:v>
                </c:pt>
                <c:pt idx="14">
                  <c:v>1.1102230246251565E-16</c:v>
                </c:pt>
              </c:numCache>
            </c:numRef>
          </c:yVal>
          <c:smooth val="1"/>
        </c:ser>
        <c:dLbls/>
        <c:axId val="109087360"/>
        <c:axId val="109105920"/>
      </c:scatterChart>
      <c:valAx>
        <c:axId val="109087360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793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105920"/>
        <c:crosses val="autoZero"/>
        <c:crossBetween val="midCat"/>
      </c:valAx>
      <c:valAx>
        <c:axId val="109105920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087360"/>
        <c:crossesAt val="1.0000000000000075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89" r="0.75000000000000289" t="1" header="0" footer="0"/>
    <c:pageSetup orientation="landscape" horizontalDpi="-2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9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06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'1'!$C$588:$C$602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'1'!$G$588:$G$602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0.98261370178468621</c:v>
                </c:pt>
                <c:pt idx="8">
                  <c:v>0.81404720782959128</c:v>
                </c:pt>
                <c:pt idx="9">
                  <c:v>0.60921128382268275</c:v>
                </c:pt>
                <c:pt idx="10">
                  <c:v>0.44421416234887734</c:v>
                </c:pt>
                <c:pt idx="11">
                  <c:v>0.35889464594127807</c:v>
                </c:pt>
                <c:pt idx="12">
                  <c:v>0.25515256188831315</c:v>
                </c:pt>
                <c:pt idx="13">
                  <c:v>7.3229706390328109E-2</c:v>
                </c:pt>
                <c:pt idx="14">
                  <c:v>0</c:v>
                </c:pt>
              </c:numCache>
            </c:numRef>
          </c:yVal>
          <c:smooth val="1"/>
        </c:ser>
        <c:dLbls/>
        <c:axId val="109832064"/>
        <c:axId val="109912064"/>
      </c:scatterChart>
      <c:valAx>
        <c:axId val="109832064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93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912064"/>
        <c:crosses val="autoZero"/>
        <c:crossBetween val="midCat"/>
      </c:valAx>
      <c:valAx>
        <c:axId val="109912064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832064"/>
        <c:crossesAt val="1.0000000000000108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 orientation="landscape" horizontalDpi="-2"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097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'1'!$C$651:$C$665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'1'!$G$651:$G$665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0.93422232182877629</c:v>
                </c:pt>
                <c:pt idx="8">
                  <c:v>0.72422680412371132</c:v>
                </c:pt>
                <c:pt idx="9">
                  <c:v>0.53003137606454498</c:v>
                </c:pt>
                <c:pt idx="10">
                  <c:v>0.39354549529359029</c:v>
                </c:pt>
                <c:pt idx="11">
                  <c:v>0.30524428507395784</c:v>
                </c:pt>
                <c:pt idx="12">
                  <c:v>0.19475571492604216</c:v>
                </c:pt>
                <c:pt idx="13">
                  <c:v>6.9251456745853868E-2</c:v>
                </c:pt>
                <c:pt idx="14">
                  <c:v>0</c:v>
                </c:pt>
              </c:numCache>
            </c:numRef>
          </c:yVal>
          <c:smooth val="1"/>
        </c:ser>
        <c:dLbls/>
        <c:axId val="109965312"/>
        <c:axId val="109967232"/>
      </c:scatterChart>
      <c:valAx>
        <c:axId val="10996531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15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967232"/>
        <c:crosses val="autoZero"/>
        <c:crossBetween val="midCat"/>
      </c:valAx>
      <c:valAx>
        <c:axId val="10996723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965312"/>
        <c:crossesAt val="1.0000000000000114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22" r="0.75000000000000422" t="1" header="0" footer="0"/>
    <c:pageSetup orientation="landscape" horizontalDpi="-2"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4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13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'1'!$C$714:$C$728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'1'!$G$714:$G$728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0.96305841924398627</c:v>
                </c:pt>
                <c:pt idx="8">
                  <c:v>0.72895189003436434</c:v>
                </c:pt>
                <c:pt idx="9">
                  <c:v>0.51138316151202756</c:v>
                </c:pt>
                <c:pt idx="10">
                  <c:v>0.36952319587628879</c:v>
                </c:pt>
                <c:pt idx="11">
                  <c:v>0.28511597938144351</c:v>
                </c:pt>
                <c:pt idx="12">
                  <c:v>0.20167525773195893</c:v>
                </c:pt>
                <c:pt idx="13">
                  <c:v>4.8969072164948613E-2</c:v>
                </c:pt>
                <c:pt idx="14">
                  <c:v>2.2204460492503131E-16</c:v>
                </c:pt>
              </c:numCache>
            </c:numRef>
          </c:yVal>
          <c:smooth val="1"/>
        </c:ser>
        <c:dLbls/>
        <c:axId val="110237952"/>
        <c:axId val="110252416"/>
      </c:scatterChart>
      <c:valAx>
        <c:axId val="11023795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37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252416"/>
        <c:crosses val="autoZero"/>
        <c:crossBetween val="midCat"/>
      </c:valAx>
      <c:valAx>
        <c:axId val="110252416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237952"/>
        <c:crossesAt val="1.0000000000000123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44" r="0.75000000000000444" t="1" header="0" footer="0"/>
    <c:pageSetup orientation="landscape" horizontalDpi="-2"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4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13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'1'!$C$777:$C$791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'1'!$G$777:$G$791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0.9793621013133208</c:v>
                </c:pt>
                <c:pt idx="8">
                  <c:v>0.84709193245778613</c:v>
                </c:pt>
                <c:pt idx="9">
                  <c:v>0.63586616635397131</c:v>
                </c:pt>
                <c:pt idx="10">
                  <c:v>0.45559724828017523</c:v>
                </c:pt>
                <c:pt idx="11">
                  <c:v>0.34396497811131965</c:v>
                </c:pt>
                <c:pt idx="12">
                  <c:v>0.22795497185741098</c:v>
                </c:pt>
                <c:pt idx="13">
                  <c:v>5.2376485303314624E-2</c:v>
                </c:pt>
                <c:pt idx="14">
                  <c:v>0</c:v>
                </c:pt>
              </c:numCache>
            </c:numRef>
          </c:yVal>
          <c:smooth val="1"/>
        </c:ser>
        <c:dLbls/>
        <c:axId val="110313472"/>
        <c:axId val="110315392"/>
      </c:scatterChart>
      <c:valAx>
        <c:axId val="11031347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37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315392"/>
        <c:crosses val="autoZero"/>
        <c:crossBetween val="midCat"/>
      </c:valAx>
      <c:valAx>
        <c:axId val="11031539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313472"/>
        <c:crossesAt val="1.0000000000000123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44" r="0.75000000000000444" t="1" header="0" footer="0"/>
    <c:pageSetup orientation="landscape" horizontalDpi="-2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4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13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'1'!$C$840:$C$854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'1'!$G$840:$G$854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0.98404600686392729</c:v>
                </c:pt>
                <c:pt idx="8">
                  <c:v>0.74102587886095905</c:v>
                </c:pt>
                <c:pt idx="9">
                  <c:v>0.49234764864112779</c:v>
                </c:pt>
                <c:pt idx="10">
                  <c:v>0.34542250255078366</c:v>
                </c:pt>
                <c:pt idx="11">
                  <c:v>0.25888136536499384</c:v>
                </c:pt>
                <c:pt idx="12">
                  <c:v>0.17799833039606705</c:v>
                </c:pt>
                <c:pt idx="13">
                  <c:v>3.5618217234022698E-2</c:v>
                </c:pt>
                <c:pt idx="14">
                  <c:v>-2.2204460492503131E-16</c:v>
                </c:pt>
              </c:numCache>
            </c:numRef>
          </c:yVal>
          <c:smooth val="1"/>
        </c:ser>
        <c:dLbls/>
        <c:axId val="55076352"/>
        <c:axId val="55078272"/>
      </c:scatterChart>
      <c:valAx>
        <c:axId val="5507635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37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078272"/>
        <c:crosses val="autoZero"/>
        <c:crossBetween val="midCat"/>
      </c:valAx>
      <c:valAx>
        <c:axId val="5507827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076352"/>
        <c:crossesAt val="1.0000000000000123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44" r="0.75000000000000444" t="1" header="0" footer="0"/>
    <c:pageSetup orientation="landscape" horizontalDpi="-2"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4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13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'1'!$C$903:$C$917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'1'!$G$903:$G$917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0.98178251121076232</c:v>
                </c:pt>
                <c:pt idx="8">
                  <c:v>0.75766068759342309</c:v>
                </c:pt>
                <c:pt idx="9">
                  <c:v>0.55530642750373693</c:v>
                </c:pt>
                <c:pt idx="10">
                  <c:v>0.43404334828101643</c:v>
                </c:pt>
                <c:pt idx="11">
                  <c:v>0.3490284005979073</c:v>
                </c:pt>
                <c:pt idx="12">
                  <c:v>0.25878176382660689</c:v>
                </c:pt>
                <c:pt idx="13">
                  <c:v>7.4738415545590464E-2</c:v>
                </c:pt>
                <c:pt idx="14">
                  <c:v>0</c:v>
                </c:pt>
              </c:numCache>
            </c:numRef>
          </c:yVal>
          <c:smooth val="1"/>
        </c:ser>
        <c:dLbls/>
        <c:axId val="55098752"/>
        <c:axId val="110474752"/>
      </c:scatterChart>
      <c:valAx>
        <c:axId val="5509875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37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474752"/>
        <c:crosses val="autoZero"/>
        <c:crossBetween val="midCat"/>
      </c:valAx>
      <c:valAx>
        <c:axId val="11047475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5098752"/>
        <c:crossesAt val="1.0000000000000123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44" r="0.75000000000000444" t="1" header="0" footer="0"/>
    <c:pageSetup orientation="landscape" horizontalDpi="-2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804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13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'1'!$C$966:$C$980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'1'!$G$966:$G$980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0.97562391178177599</c:v>
                </c:pt>
                <c:pt idx="8">
                  <c:v>0.7659605339524086</c:v>
                </c:pt>
                <c:pt idx="9">
                  <c:v>0.56601857225769003</c:v>
                </c:pt>
                <c:pt idx="10">
                  <c:v>0.43136970400464314</c:v>
                </c:pt>
                <c:pt idx="11">
                  <c:v>0.3521474172954151</c:v>
                </c:pt>
                <c:pt idx="12">
                  <c:v>0.26479976784677905</c:v>
                </c:pt>
                <c:pt idx="13">
                  <c:v>4.4979686593151658E-2</c:v>
                </c:pt>
                <c:pt idx="14">
                  <c:v>2.2204460492503131E-16</c:v>
                </c:pt>
              </c:numCache>
            </c:numRef>
          </c:yVal>
          <c:smooth val="1"/>
        </c:ser>
        <c:dLbls/>
        <c:axId val="110532096"/>
        <c:axId val="110534016"/>
      </c:scatterChart>
      <c:valAx>
        <c:axId val="110532096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937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534016"/>
        <c:crosses val="autoZero"/>
        <c:crossBetween val="midCat"/>
      </c:valAx>
      <c:valAx>
        <c:axId val="110534016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532096"/>
        <c:crossesAt val="1.0000000000000123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44" r="0.75000000000000444" t="1" header="0" footer="0"/>
    <c:pageSetup orientation="landscape" horizontalDpi="-2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958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'1'!$C$84:$C$98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'1'!$G$84:$G$98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0.98301742083926813</c:v>
                </c:pt>
                <c:pt idx="8">
                  <c:v>0.8868193272707352</c:v>
                </c:pt>
                <c:pt idx="9">
                  <c:v>0.69168401446258354</c:v>
                </c:pt>
                <c:pt idx="10">
                  <c:v>0.55417990577407694</c:v>
                </c:pt>
                <c:pt idx="11">
                  <c:v>0.45688616193710974</c:v>
                </c:pt>
                <c:pt idx="12">
                  <c:v>0.31094554618165882</c:v>
                </c:pt>
                <c:pt idx="13">
                  <c:v>0.13038238194368357</c:v>
                </c:pt>
                <c:pt idx="14">
                  <c:v>0</c:v>
                </c:pt>
              </c:numCache>
            </c:numRef>
          </c:yVal>
          <c:smooth val="1"/>
        </c:ser>
        <c:dLbls/>
        <c:axId val="108976000"/>
        <c:axId val="109477888"/>
      </c:scatterChart>
      <c:valAx>
        <c:axId val="108976000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38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477888"/>
        <c:crosses val="autoZero"/>
        <c:crossBetween val="midCat"/>
      </c:valAx>
      <c:valAx>
        <c:axId val="109477888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8976000"/>
        <c:crossesAt val="1.0000000000000089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33" r="0.75000000000000333" t="1" header="0" footer="0"/>
    <c:pageSetup orientation="landscape" horizontalDpi="-2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958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'1'!$C$147:$C$161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'1'!$G$147:$G$161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0.98009350022621022</c:v>
                </c:pt>
                <c:pt idx="8">
                  <c:v>0.89895943296637004</c:v>
                </c:pt>
                <c:pt idx="9">
                  <c:v>0.65389835620570047</c:v>
                </c:pt>
                <c:pt idx="10">
                  <c:v>0.4801689036344442</c:v>
                </c:pt>
                <c:pt idx="11">
                  <c:v>0.37294525712562199</c:v>
                </c:pt>
                <c:pt idx="12">
                  <c:v>0.25410948574875569</c:v>
                </c:pt>
                <c:pt idx="13">
                  <c:v>0.11310511235107812</c:v>
                </c:pt>
                <c:pt idx="14">
                  <c:v>-2.2204460492503131E-16</c:v>
                </c:pt>
              </c:numCache>
            </c:numRef>
          </c:yVal>
          <c:smooth val="1"/>
        </c:ser>
        <c:dLbls/>
        <c:axId val="109568000"/>
        <c:axId val="109569920"/>
      </c:scatterChart>
      <c:valAx>
        <c:axId val="109568000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38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569920"/>
        <c:crosses val="autoZero"/>
        <c:crossBetween val="midCat"/>
      </c:valAx>
      <c:valAx>
        <c:axId val="109569920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568000"/>
        <c:crossesAt val="1.0000000000000089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33" r="0.75000000000000333" t="1" header="0" footer="0"/>
    <c:pageSetup orientation="landscape" horizontalDpi="-2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958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'1'!$C$210:$C$224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'1'!$G$210:$G$224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0.98241645244215936</c:v>
                </c:pt>
                <c:pt idx="8">
                  <c:v>0.83557840616966583</c:v>
                </c:pt>
                <c:pt idx="9">
                  <c:v>0.61820051413881749</c:v>
                </c:pt>
                <c:pt idx="10">
                  <c:v>0.46817480719794347</c:v>
                </c:pt>
                <c:pt idx="11">
                  <c:v>0.39167095115681239</c:v>
                </c:pt>
                <c:pt idx="12">
                  <c:v>0.29316195372750653</c:v>
                </c:pt>
                <c:pt idx="13">
                  <c:v>9.4704370179948705E-2</c:v>
                </c:pt>
                <c:pt idx="14">
                  <c:v>1.1102230246251565E-16</c:v>
                </c:pt>
              </c:numCache>
            </c:numRef>
          </c:yVal>
          <c:smooth val="1"/>
        </c:ser>
        <c:dLbls/>
        <c:axId val="109123456"/>
        <c:axId val="109129728"/>
      </c:scatterChart>
      <c:valAx>
        <c:axId val="109123456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38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129728"/>
        <c:crosses val="autoZero"/>
        <c:crossBetween val="midCat"/>
      </c:valAx>
      <c:valAx>
        <c:axId val="109129728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123456"/>
        <c:crossesAt val="1.0000000000000089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33" r="0.75000000000000333" t="1" header="0" footer="0"/>
    <c:pageSetup orientation="landscape" horizontalDpi="-2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958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'1'!$C$273:$C$287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'1'!$G$273:$G$287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0.98013680610365694</c:v>
                </c:pt>
                <c:pt idx="8">
                  <c:v>0.84859247566429885</c:v>
                </c:pt>
                <c:pt idx="9">
                  <c:v>0.7458563535911602</c:v>
                </c:pt>
                <c:pt idx="10">
                  <c:v>0.53328071560115764</c:v>
                </c:pt>
                <c:pt idx="11">
                  <c:v>0.43041304919757961</c:v>
                </c:pt>
                <c:pt idx="12">
                  <c:v>0.29610628781899506</c:v>
                </c:pt>
                <c:pt idx="13">
                  <c:v>0.12575637990002642</c:v>
                </c:pt>
                <c:pt idx="14">
                  <c:v>1.1102230246251565E-16</c:v>
                </c:pt>
              </c:numCache>
            </c:numRef>
          </c:yVal>
          <c:smooth val="1"/>
        </c:ser>
        <c:dLbls/>
        <c:axId val="109588480"/>
        <c:axId val="109590400"/>
      </c:scatterChart>
      <c:valAx>
        <c:axId val="109588480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38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590400"/>
        <c:crosses val="autoZero"/>
        <c:crossBetween val="midCat"/>
      </c:valAx>
      <c:valAx>
        <c:axId val="109590400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588480"/>
        <c:crossesAt val="1.0000000000000089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33" r="0.75000000000000333" t="1" header="0" footer="0"/>
    <c:pageSetup orientation="landscape" horizontalDpi="-2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1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6958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'1'!$C$336:$C$350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'1'!$G$336:$G$350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0.96957375210319685</c:v>
                </c:pt>
                <c:pt idx="8">
                  <c:v>0.77250420639371842</c:v>
                </c:pt>
                <c:pt idx="9">
                  <c:v>0.51318003365114961</c:v>
                </c:pt>
                <c:pt idx="10">
                  <c:v>0.30825855300056071</c:v>
                </c:pt>
                <c:pt idx="11">
                  <c:v>0.21445597307908004</c:v>
                </c:pt>
                <c:pt idx="12">
                  <c:v>0.14287717330342109</c:v>
                </c:pt>
                <c:pt idx="13">
                  <c:v>1.8227706113292053E-2</c:v>
                </c:pt>
                <c:pt idx="14">
                  <c:v>-2.2204460492503131E-16</c:v>
                </c:pt>
              </c:numCache>
            </c:numRef>
          </c:yVal>
          <c:smooth val="1"/>
        </c:ser>
        <c:dLbls/>
        <c:axId val="109660032"/>
        <c:axId val="109678592"/>
      </c:scatterChart>
      <c:valAx>
        <c:axId val="10966003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38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678592"/>
        <c:crosses val="autoZero"/>
        <c:crossBetween val="midCat"/>
      </c:valAx>
      <c:valAx>
        <c:axId val="10967859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660032"/>
        <c:crossesAt val="1.0000000000000089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33" r="0.75000000000000333" t="1" header="0" footer="0"/>
    <c:pageSetup orientation="landscape" horizontalDpi="-2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6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034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'1'!$C$399:$C$413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'1'!$G$399:$G$413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0.90557875894988071</c:v>
                </c:pt>
                <c:pt idx="8">
                  <c:v>0.70525059665871126</c:v>
                </c:pt>
                <c:pt idx="9">
                  <c:v>0.56115751789976132</c:v>
                </c:pt>
                <c:pt idx="10">
                  <c:v>0.49045346062052508</c:v>
                </c:pt>
                <c:pt idx="11">
                  <c:v>0.39379474940334136</c:v>
                </c:pt>
                <c:pt idx="12">
                  <c:v>0.24522673031026265</c:v>
                </c:pt>
                <c:pt idx="13">
                  <c:v>0.12693914081145596</c:v>
                </c:pt>
                <c:pt idx="14">
                  <c:v>1.1102230246251565E-16</c:v>
                </c:pt>
              </c:numCache>
            </c:numRef>
          </c:yVal>
          <c:smooth val="1"/>
        </c:ser>
        <c:dLbls/>
        <c:axId val="109740032"/>
        <c:axId val="109741952"/>
      </c:scatterChart>
      <c:valAx>
        <c:axId val="109740032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76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741952"/>
        <c:crosses val="autoZero"/>
        <c:crossBetween val="midCat"/>
      </c:valAx>
      <c:valAx>
        <c:axId val="10974195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09740032"/>
        <c:crossesAt val="1.0000000000000102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77" r="0.75000000000000377" t="1" header="0" footer="0"/>
    <c:pageSetup orientation="landscape" horizontalDpi="-2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63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034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'1'!$C$462:$C$476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'1'!$G$462:$G$476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0.9833713726768829</c:v>
                </c:pt>
                <c:pt idx="8">
                  <c:v>0.80915117921964996</c:v>
                </c:pt>
                <c:pt idx="9">
                  <c:v>0.58384958156722089</c:v>
                </c:pt>
                <c:pt idx="10">
                  <c:v>0.4441908488207803</c:v>
                </c:pt>
                <c:pt idx="11">
                  <c:v>0.36832952939897834</c:v>
                </c:pt>
                <c:pt idx="12">
                  <c:v>0.27660036952505163</c:v>
                </c:pt>
                <c:pt idx="13">
                  <c:v>0.10248885990653189</c:v>
                </c:pt>
                <c:pt idx="14">
                  <c:v>0</c:v>
                </c:pt>
              </c:numCache>
            </c:numRef>
          </c:yVal>
          <c:smooth val="1"/>
        </c:ser>
        <c:dLbls/>
        <c:axId val="110004096"/>
        <c:axId val="110014464"/>
      </c:scatterChart>
      <c:valAx>
        <c:axId val="110004096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76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014464"/>
        <c:crosses val="autoZero"/>
        <c:crossBetween val="midCat"/>
      </c:valAx>
      <c:valAx>
        <c:axId val="110014464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004096"/>
        <c:crossesAt val="1.0000000000000102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77" r="0.75000000000000377" t="1" header="0" footer="0"/>
    <c:pageSetup orientation="landscape" horizontalDpi="-2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roundedCorners val="1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GRANULOMÉTRICA</a:t>
            </a:r>
          </a:p>
        </c:rich>
      </c:tx>
      <c:layout>
        <c:manualLayout>
          <c:xMode val="edge"/>
          <c:yMode val="edge"/>
          <c:x val="0.39096636421257991"/>
          <c:y val="3.58500212080438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517133956387062E-2"/>
          <c:y val="0.11538461538461539"/>
          <c:w val="0.8644859813084117"/>
          <c:h val="0.68406593406593408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'1'!$C$525:$C$539</c:f>
              <c:numCache>
                <c:formatCode>General</c:formatCode>
                <c:ptCount val="15"/>
                <c:pt idx="0">
                  <c:v>75</c:v>
                </c:pt>
                <c:pt idx="1">
                  <c:v>50</c:v>
                </c:pt>
                <c:pt idx="2">
                  <c:v>37.5</c:v>
                </c:pt>
                <c:pt idx="3">
                  <c:v>25</c:v>
                </c:pt>
                <c:pt idx="4">
                  <c:v>19</c:v>
                </c:pt>
                <c:pt idx="5">
                  <c:v>12.7</c:v>
                </c:pt>
                <c:pt idx="6">
                  <c:v>9.5</c:v>
                </c:pt>
                <c:pt idx="7">
                  <c:v>4.75</c:v>
                </c:pt>
                <c:pt idx="8">
                  <c:v>2</c:v>
                </c:pt>
                <c:pt idx="9">
                  <c:v>0.85</c:v>
                </c:pt>
                <c:pt idx="10">
                  <c:v>0.42499999999999999</c:v>
                </c:pt>
                <c:pt idx="11">
                  <c:v>0.25</c:v>
                </c:pt>
                <c:pt idx="12">
                  <c:v>0.15</c:v>
                </c:pt>
                <c:pt idx="13">
                  <c:v>7.4999999999999997E-2</c:v>
                </c:pt>
              </c:numCache>
            </c:numRef>
          </c:xVal>
          <c:yVal>
            <c:numRef>
              <c:f>'1'!$G$525:$G$539</c:f>
              <c:numCache>
                <c:formatCode>0.000%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0.91405849153412011</c:v>
                </c:pt>
                <c:pt idx="9">
                  <c:v>0.70702924576706005</c:v>
                </c:pt>
                <c:pt idx="10">
                  <c:v>0.56182657773217037</c:v>
                </c:pt>
                <c:pt idx="11">
                  <c:v>0.47101077475628528</c:v>
                </c:pt>
                <c:pt idx="12">
                  <c:v>0.26141611082606464</c:v>
                </c:pt>
                <c:pt idx="13">
                  <c:v>0.13186249358645463</c:v>
                </c:pt>
                <c:pt idx="14">
                  <c:v>0</c:v>
                </c:pt>
              </c:numCache>
            </c:numRef>
          </c:yVal>
          <c:smooth val="1"/>
        </c:ser>
        <c:dLbls/>
        <c:axId val="110042496"/>
        <c:axId val="110085632"/>
      </c:scatterChart>
      <c:valAx>
        <c:axId val="110042496"/>
        <c:scaling>
          <c:logBase val="10"/>
          <c:orientation val="maxMin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6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TAMAÑO DE GRANOS (mm)</a:t>
                </a:r>
              </a:p>
            </c:rich>
          </c:tx>
          <c:layout>
            <c:manualLayout>
              <c:xMode val="edge"/>
              <c:yMode val="edge"/>
              <c:x val="0.38940875381231893"/>
              <c:y val="0.945056098756886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085632"/>
        <c:crosses val="autoZero"/>
        <c:crossBetween val="midCat"/>
      </c:valAx>
      <c:valAx>
        <c:axId val="110085632"/>
        <c:scaling>
          <c:orientation val="minMax"/>
          <c:max val="1.05"/>
          <c:min val="0"/>
        </c:scaling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 %  PORCENTAJE QUE PASA</a:t>
                </a:r>
              </a:p>
            </c:rich>
          </c:tx>
          <c:layout>
            <c:manualLayout>
              <c:xMode val="edge"/>
              <c:yMode val="edge"/>
              <c:x val="1.3051042849789645E-3"/>
              <c:y val="0.2270268429228337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0042496"/>
        <c:crossesAt val="1.0000000000000108E-5"/>
        <c:crossBetween val="midCat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" r="0.750000000000004" t="1" header="0" footer="0"/>
    <c:pageSetup orientation="landscape" horizontalDpi="-2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2.png"/><Relationship Id="rId16" Type="http://schemas.openxmlformats.org/officeDocument/2006/relationships/chart" Target="../charts/chart14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57150</xdr:rowOff>
    </xdr:from>
    <xdr:to>
      <xdr:col>8</xdr:col>
      <xdr:colOff>561975</xdr:colOff>
      <xdr:row>56</xdr:row>
      <xdr:rowOff>114301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284150</xdr:colOff>
      <xdr:row>5</xdr:row>
      <xdr:rowOff>34852</xdr:rowOff>
    </xdr:from>
    <xdr:to>
      <xdr:col>8</xdr:col>
      <xdr:colOff>317928</xdr:colOff>
      <xdr:row>6</xdr:row>
      <xdr:rowOff>123702</xdr:rowOff>
    </xdr:to>
    <xdr:sp macro="" textlink="">
      <xdr:nvSpPr>
        <xdr:cNvPr id="4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0</xdr:row>
      <xdr:rowOff>9524</xdr:rowOff>
    </xdr:from>
    <xdr:to>
      <xdr:col>8</xdr:col>
      <xdr:colOff>596356</xdr:colOff>
      <xdr:row>2</xdr:row>
      <xdr:rowOff>84363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9524"/>
          <a:ext cx="1044030" cy="447675"/>
        </a:xfrm>
        <a:prstGeom prst="rect">
          <a:avLst/>
        </a:prstGeom>
      </xdr:spPr>
    </xdr:pic>
    <xdr:clientData/>
  </xdr:twoCellAnchor>
  <xdr:twoCellAnchor>
    <xdr:from>
      <xdr:col>6</xdr:col>
      <xdr:colOff>647700</xdr:colOff>
      <xdr:row>0</xdr:row>
      <xdr:rowOff>19050</xdr:rowOff>
    </xdr:from>
    <xdr:to>
      <xdr:col>7</xdr:col>
      <xdr:colOff>457200</xdr:colOff>
      <xdr:row>3</xdr:row>
      <xdr:rowOff>19050</xdr:rowOff>
    </xdr:to>
    <xdr:pic>
      <xdr:nvPicPr>
        <xdr:cNvPr id="9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9725" y="19050"/>
          <a:ext cx="762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99</xdr:row>
      <xdr:rowOff>57150</xdr:rowOff>
    </xdr:from>
    <xdr:to>
      <xdr:col>8</xdr:col>
      <xdr:colOff>561975</xdr:colOff>
      <xdr:row>119</xdr:row>
      <xdr:rowOff>114301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7</xdr:col>
      <xdr:colOff>284150</xdr:colOff>
      <xdr:row>68</xdr:row>
      <xdr:rowOff>34852</xdr:rowOff>
    </xdr:from>
    <xdr:to>
      <xdr:col>8</xdr:col>
      <xdr:colOff>317928</xdr:colOff>
      <xdr:row>69</xdr:row>
      <xdr:rowOff>123702</xdr:rowOff>
    </xdr:to>
    <xdr:sp macro="" textlink="">
      <xdr:nvSpPr>
        <xdr:cNvPr id="13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428626</xdr:colOff>
      <xdr:row>63</xdr:row>
      <xdr:rowOff>9524</xdr:rowOff>
    </xdr:from>
    <xdr:to>
      <xdr:col>8</xdr:col>
      <xdr:colOff>577306</xdr:colOff>
      <xdr:row>66</xdr:row>
      <xdr:rowOff>19049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53151" y="8934449"/>
          <a:ext cx="1044030" cy="561975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63</xdr:row>
      <xdr:rowOff>0</xdr:rowOff>
    </xdr:from>
    <xdr:to>
      <xdr:col>7</xdr:col>
      <xdr:colOff>447675</xdr:colOff>
      <xdr:row>66</xdr:row>
      <xdr:rowOff>0</xdr:rowOff>
    </xdr:to>
    <xdr:pic>
      <xdr:nvPicPr>
        <xdr:cNvPr id="1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0200" y="89249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162</xdr:row>
      <xdr:rowOff>57150</xdr:rowOff>
    </xdr:from>
    <xdr:to>
      <xdr:col>8</xdr:col>
      <xdr:colOff>561975</xdr:colOff>
      <xdr:row>182</xdr:row>
      <xdr:rowOff>114301</xdr:rowOff>
    </xdr:to>
    <xdr:graphicFrame macro="">
      <xdr:nvGraphicFramePr>
        <xdr:cNvPr id="1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7</xdr:col>
      <xdr:colOff>284150</xdr:colOff>
      <xdr:row>131</xdr:row>
      <xdr:rowOff>34852</xdr:rowOff>
    </xdr:from>
    <xdr:to>
      <xdr:col>8</xdr:col>
      <xdr:colOff>317928</xdr:colOff>
      <xdr:row>132</xdr:row>
      <xdr:rowOff>123702</xdr:rowOff>
    </xdr:to>
    <xdr:sp macro="" textlink="">
      <xdr:nvSpPr>
        <xdr:cNvPr id="18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457201</xdr:colOff>
      <xdr:row>126</xdr:row>
      <xdr:rowOff>9525</xdr:rowOff>
    </xdr:from>
    <xdr:to>
      <xdr:col>8</xdr:col>
      <xdr:colOff>605881</xdr:colOff>
      <xdr:row>129</xdr:row>
      <xdr:rowOff>28576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81726" y="19373850"/>
          <a:ext cx="1044030" cy="571500"/>
        </a:xfrm>
        <a:prstGeom prst="rect">
          <a:avLst/>
        </a:prstGeom>
      </xdr:spPr>
    </xdr:pic>
    <xdr:clientData/>
  </xdr:twoCellAnchor>
  <xdr:twoCellAnchor>
    <xdr:from>
      <xdr:col>6</xdr:col>
      <xdr:colOff>676275</xdr:colOff>
      <xdr:row>126</xdr:row>
      <xdr:rowOff>0</xdr:rowOff>
    </xdr:from>
    <xdr:to>
      <xdr:col>7</xdr:col>
      <xdr:colOff>485775</xdr:colOff>
      <xdr:row>129</xdr:row>
      <xdr:rowOff>0</xdr:rowOff>
    </xdr:to>
    <xdr:pic>
      <xdr:nvPicPr>
        <xdr:cNvPr id="2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48300" y="193643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225</xdr:row>
      <xdr:rowOff>57150</xdr:rowOff>
    </xdr:from>
    <xdr:to>
      <xdr:col>8</xdr:col>
      <xdr:colOff>561975</xdr:colOff>
      <xdr:row>245</xdr:row>
      <xdr:rowOff>114301</xdr:rowOff>
    </xdr:to>
    <xdr:graphicFrame macro="">
      <xdr:nvGraphicFramePr>
        <xdr:cNvPr id="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7</xdr:col>
      <xdr:colOff>284150</xdr:colOff>
      <xdr:row>194</xdr:row>
      <xdr:rowOff>34852</xdr:rowOff>
    </xdr:from>
    <xdr:to>
      <xdr:col>8</xdr:col>
      <xdr:colOff>317928</xdr:colOff>
      <xdr:row>195</xdr:row>
      <xdr:rowOff>123702</xdr:rowOff>
    </xdr:to>
    <xdr:sp macro="" textlink="">
      <xdr:nvSpPr>
        <xdr:cNvPr id="23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189</xdr:row>
      <xdr:rowOff>9525</xdr:rowOff>
    </xdr:from>
    <xdr:to>
      <xdr:col>8</xdr:col>
      <xdr:colOff>596356</xdr:colOff>
      <xdr:row>192</xdr:row>
      <xdr:rowOff>19050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29813250"/>
          <a:ext cx="1044030" cy="561975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189</xdr:row>
      <xdr:rowOff>0</xdr:rowOff>
    </xdr:from>
    <xdr:to>
      <xdr:col>7</xdr:col>
      <xdr:colOff>447675</xdr:colOff>
      <xdr:row>192</xdr:row>
      <xdr:rowOff>0</xdr:rowOff>
    </xdr:to>
    <xdr:pic>
      <xdr:nvPicPr>
        <xdr:cNvPr id="2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0200" y="298037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288</xdr:row>
      <xdr:rowOff>57150</xdr:rowOff>
    </xdr:from>
    <xdr:to>
      <xdr:col>8</xdr:col>
      <xdr:colOff>561975</xdr:colOff>
      <xdr:row>308</xdr:row>
      <xdr:rowOff>114301</xdr:rowOff>
    </xdr:to>
    <xdr:graphicFrame macro="">
      <xdr:nvGraphicFramePr>
        <xdr:cNvPr id="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7</xdr:col>
      <xdr:colOff>284150</xdr:colOff>
      <xdr:row>257</xdr:row>
      <xdr:rowOff>34852</xdr:rowOff>
    </xdr:from>
    <xdr:to>
      <xdr:col>8</xdr:col>
      <xdr:colOff>317928</xdr:colOff>
      <xdr:row>258</xdr:row>
      <xdr:rowOff>123702</xdr:rowOff>
    </xdr:to>
    <xdr:sp macro="" textlink="">
      <xdr:nvSpPr>
        <xdr:cNvPr id="28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466726</xdr:colOff>
      <xdr:row>252</xdr:row>
      <xdr:rowOff>9525</xdr:rowOff>
    </xdr:from>
    <xdr:to>
      <xdr:col>8</xdr:col>
      <xdr:colOff>615406</xdr:colOff>
      <xdr:row>255</xdr:row>
      <xdr:rowOff>9525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91251" y="40252650"/>
          <a:ext cx="1044030" cy="552450"/>
        </a:xfrm>
        <a:prstGeom prst="rect">
          <a:avLst/>
        </a:prstGeom>
      </xdr:spPr>
    </xdr:pic>
    <xdr:clientData/>
  </xdr:twoCellAnchor>
  <xdr:twoCellAnchor>
    <xdr:from>
      <xdr:col>6</xdr:col>
      <xdr:colOff>647700</xdr:colOff>
      <xdr:row>252</xdr:row>
      <xdr:rowOff>0</xdr:rowOff>
    </xdr:from>
    <xdr:to>
      <xdr:col>7</xdr:col>
      <xdr:colOff>457200</xdr:colOff>
      <xdr:row>255</xdr:row>
      <xdr:rowOff>0</xdr:rowOff>
    </xdr:to>
    <xdr:pic>
      <xdr:nvPicPr>
        <xdr:cNvPr id="3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9725" y="402431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351</xdr:row>
      <xdr:rowOff>57150</xdr:rowOff>
    </xdr:from>
    <xdr:to>
      <xdr:col>8</xdr:col>
      <xdr:colOff>561975</xdr:colOff>
      <xdr:row>371</xdr:row>
      <xdr:rowOff>114301</xdr:rowOff>
    </xdr:to>
    <xdr:graphicFrame macro="">
      <xdr:nvGraphicFramePr>
        <xdr:cNvPr id="3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7</xdr:col>
      <xdr:colOff>284150</xdr:colOff>
      <xdr:row>320</xdr:row>
      <xdr:rowOff>34852</xdr:rowOff>
    </xdr:from>
    <xdr:to>
      <xdr:col>8</xdr:col>
      <xdr:colOff>317928</xdr:colOff>
      <xdr:row>321</xdr:row>
      <xdr:rowOff>123702</xdr:rowOff>
    </xdr:to>
    <xdr:sp macro="" textlink="">
      <xdr:nvSpPr>
        <xdr:cNvPr id="33" name="WordArt 49"/>
        <xdr:cNvSpPr>
          <a:spLocks noChangeArrowheads="1" noChangeShapeType="1" noTextEdit="1"/>
        </xdr:cNvSpPr>
      </xdr:nvSpPr>
      <xdr:spPr bwMode="auto">
        <a:xfrm rot="-855938">
          <a:off x="4770425" y="711127"/>
          <a:ext cx="929128" cy="222200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457201</xdr:colOff>
      <xdr:row>315</xdr:row>
      <xdr:rowOff>9525</xdr:rowOff>
    </xdr:from>
    <xdr:to>
      <xdr:col>8</xdr:col>
      <xdr:colOff>605881</xdr:colOff>
      <xdr:row>318</xdr:row>
      <xdr:rowOff>523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81726" y="50692050"/>
          <a:ext cx="1044030" cy="542925"/>
        </a:xfrm>
        <a:prstGeom prst="rect">
          <a:avLst/>
        </a:prstGeom>
      </xdr:spPr>
    </xdr:pic>
    <xdr:clientData/>
  </xdr:twoCellAnchor>
  <xdr:twoCellAnchor>
    <xdr:from>
      <xdr:col>6</xdr:col>
      <xdr:colOff>628650</xdr:colOff>
      <xdr:row>315</xdr:row>
      <xdr:rowOff>0</xdr:rowOff>
    </xdr:from>
    <xdr:to>
      <xdr:col>7</xdr:col>
      <xdr:colOff>438150</xdr:colOff>
      <xdr:row>318</xdr:row>
      <xdr:rowOff>0</xdr:rowOff>
    </xdr:to>
    <xdr:pic>
      <xdr:nvPicPr>
        <xdr:cNvPr id="3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506825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414</xdr:row>
      <xdr:rowOff>57150</xdr:rowOff>
    </xdr:from>
    <xdr:to>
      <xdr:col>8</xdr:col>
      <xdr:colOff>561975</xdr:colOff>
      <xdr:row>434</xdr:row>
      <xdr:rowOff>114301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7</xdr:col>
      <xdr:colOff>284150</xdr:colOff>
      <xdr:row>383</xdr:row>
      <xdr:rowOff>34852</xdr:rowOff>
    </xdr:from>
    <xdr:to>
      <xdr:col>8</xdr:col>
      <xdr:colOff>317928</xdr:colOff>
      <xdr:row>384</xdr:row>
      <xdr:rowOff>123702</xdr:rowOff>
    </xdr:to>
    <xdr:sp macro="" textlink="">
      <xdr:nvSpPr>
        <xdr:cNvPr id="38" name="WordArt 49"/>
        <xdr:cNvSpPr>
          <a:spLocks noChangeArrowheads="1" noChangeShapeType="1" noTextEdit="1"/>
        </xdr:cNvSpPr>
      </xdr:nvSpPr>
      <xdr:spPr bwMode="auto">
        <a:xfrm rot="-855938">
          <a:off x="4770425" y="9769402"/>
          <a:ext cx="929128" cy="2507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466726</xdr:colOff>
      <xdr:row>378</xdr:row>
      <xdr:rowOff>9525</xdr:rowOff>
    </xdr:from>
    <xdr:to>
      <xdr:col>8</xdr:col>
      <xdr:colOff>615406</xdr:colOff>
      <xdr:row>381</xdr:row>
      <xdr:rowOff>0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91251" y="61131450"/>
          <a:ext cx="1044030" cy="542925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378</xdr:row>
      <xdr:rowOff>0</xdr:rowOff>
    </xdr:from>
    <xdr:to>
      <xdr:col>7</xdr:col>
      <xdr:colOff>466725</xdr:colOff>
      <xdr:row>381</xdr:row>
      <xdr:rowOff>0</xdr:rowOff>
    </xdr:to>
    <xdr:pic>
      <xdr:nvPicPr>
        <xdr:cNvPr id="4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0" y="611219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477</xdr:row>
      <xdr:rowOff>57150</xdr:rowOff>
    </xdr:from>
    <xdr:to>
      <xdr:col>8</xdr:col>
      <xdr:colOff>561975</xdr:colOff>
      <xdr:row>497</xdr:row>
      <xdr:rowOff>114301</xdr:rowOff>
    </xdr:to>
    <xdr:graphicFrame macro="">
      <xdr:nvGraphicFramePr>
        <xdr:cNvPr id="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7</xdr:col>
      <xdr:colOff>284150</xdr:colOff>
      <xdr:row>446</xdr:row>
      <xdr:rowOff>34852</xdr:rowOff>
    </xdr:from>
    <xdr:to>
      <xdr:col>8</xdr:col>
      <xdr:colOff>317928</xdr:colOff>
      <xdr:row>447</xdr:row>
      <xdr:rowOff>123702</xdr:rowOff>
    </xdr:to>
    <xdr:sp macro="" textlink="">
      <xdr:nvSpPr>
        <xdr:cNvPr id="43" name="WordArt 49"/>
        <xdr:cNvSpPr>
          <a:spLocks noChangeArrowheads="1" noChangeShapeType="1" noTextEdit="1"/>
        </xdr:cNvSpPr>
      </xdr:nvSpPr>
      <xdr:spPr bwMode="auto">
        <a:xfrm rot="-855938">
          <a:off x="4770425" y="19970677"/>
          <a:ext cx="929128" cy="2507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441</xdr:row>
      <xdr:rowOff>9525</xdr:rowOff>
    </xdr:from>
    <xdr:to>
      <xdr:col>8</xdr:col>
      <xdr:colOff>596356</xdr:colOff>
      <xdr:row>444</xdr:row>
      <xdr:rowOff>9525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71570850"/>
          <a:ext cx="1044030" cy="552450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441</xdr:row>
      <xdr:rowOff>0</xdr:rowOff>
    </xdr:from>
    <xdr:to>
      <xdr:col>7</xdr:col>
      <xdr:colOff>466725</xdr:colOff>
      <xdr:row>444</xdr:row>
      <xdr:rowOff>0</xdr:rowOff>
    </xdr:to>
    <xdr:pic>
      <xdr:nvPicPr>
        <xdr:cNvPr id="4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0" y="715613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540</xdr:row>
      <xdr:rowOff>57150</xdr:rowOff>
    </xdr:from>
    <xdr:to>
      <xdr:col>8</xdr:col>
      <xdr:colOff>561975</xdr:colOff>
      <xdr:row>560</xdr:row>
      <xdr:rowOff>114301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7</xdr:col>
      <xdr:colOff>284150</xdr:colOff>
      <xdr:row>509</xdr:row>
      <xdr:rowOff>34852</xdr:rowOff>
    </xdr:from>
    <xdr:to>
      <xdr:col>8</xdr:col>
      <xdr:colOff>317928</xdr:colOff>
      <xdr:row>510</xdr:row>
      <xdr:rowOff>123702</xdr:rowOff>
    </xdr:to>
    <xdr:sp macro="" textlink="">
      <xdr:nvSpPr>
        <xdr:cNvPr id="48" name="WordArt 49"/>
        <xdr:cNvSpPr>
          <a:spLocks noChangeArrowheads="1" noChangeShapeType="1" noTextEdit="1"/>
        </xdr:cNvSpPr>
      </xdr:nvSpPr>
      <xdr:spPr bwMode="auto">
        <a:xfrm rot="-855938">
          <a:off x="6008675" y="72662977"/>
          <a:ext cx="929128" cy="2507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504</xdr:row>
      <xdr:rowOff>9525</xdr:rowOff>
    </xdr:from>
    <xdr:to>
      <xdr:col>8</xdr:col>
      <xdr:colOff>596356</xdr:colOff>
      <xdr:row>506</xdr:row>
      <xdr:rowOff>123824</xdr:rowOff>
    </xdr:to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71742300"/>
          <a:ext cx="1044030" cy="552450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504</xdr:row>
      <xdr:rowOff>0</xdr:rowOff>
    </xdr:from>
    <xdr:to>
      <xdr:col>7</xdr:col>
      <xdr:colOff>466725</xdr:colOff>
      <xdr:row>507</xdr:row>
      <xdr:rowOff>0</xdr:rowOff>
    </xdr:to>
    <xdr:pic>
      <xdr:nvPicPr>
        <xdr:cNvPr id="5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0" y="7173277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603</xdr:row>
      <xdr:rowOff>57150</xdr:rowOff>
    </xdr:from>
    <xdr:to>
      <xdr:col>8</xdr:col>
      <xdr:colOff>561975</xdr:colOff>
      <xdr:row>623</xdr:row>
      <xdr:rowOff>114301</xdr:rowOff>
    </xdr:to>
    <xdr:graphicFrame macro="">
      <xdr:nvGraphicFramePr>
        <xdr:cNvPr id="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7</xdr:col>
      <xdr:colOff>284150</xdr:colOff>
      <xdr:row>572</xdr:row>
      <xdr:rowOff>34852</xdr:rowOff>
    </xdr:from>
    <xdr:to>
      <xdr:col>8</xdr:col>
      <xdr:colOff>317928</xdr:colOff>
      <xdr:row>573</xdr:row>
      <xdr:rowOff>123702</xdr:rowOff>
    </xdr:to>
    <xdr:sp macro="" textlink="">
      <xdr:nvSpPr>
        <xdr:cNvPr id="53" name="WordArt 49"/>
        <xdr:cNvSpPr>
          <a:spLocks noChangeArrowheads="1" noChangeShapeType="1" noTextEdit="1"/>
        </xdr:cNvSpPr>
      </xdr:nvSpPr>
      <xdr:spPr bwMode="auto">
        <a:xfrm rot="-855938">
          <a:off x="6008675" y="72662977"/>
          <a:ext cx="929128" cy="2507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567</xdr:row>
      <xdr:rowOff>9525</xdr:rowOff>
    </xdr:from>
    <xdr:to>
      <xdr:col>8</xdr:col>
      <xdr:colOff>596356</xdr:colOff>
      <xdr:row>569</xdr:row>
      <xdr:rowOff>123825</xdr:rowOff>
    </xdr:to>
    <xdr:pic>
      <xdr:nvPicPr>
        <xdr:cNvPr id="54" name="5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71742300"/>
          <a:ext cx="1044030" cy="552450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567</xdr:row>
      <xdr:rowOff>0</xdr:rowOff>
    </xdr:from>
    <xdr:to>
      <xdr:col>7</xdr:col>
      <xdr:colOff>466725</xdr:colOff>
      <xdr:row>570</xdr:row>
      <xdr:rowOff>0</xdr:rowOff>
    </xdr:to>
    <xdr:pic>
      <xdr:nvPicPr>
        <xdr:cNvPr id="5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0" y="7173277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666</xdr:row>
      <xdr:rowOff>57150</xdr:rowOff>
    </xdr:from>
    <xdr:to>
      <xdr:col>8</xdr:col>
      <xdr:colOff>561975</xdr:colOff>
      <xdr:row>686</xdr:row>
      <xdr:rowOff>114301</xdr:rowOff>
    </xdr:to>
    <xdr:graphicFrame macro="">
      <xdr:nvGraphicFramePr>
        <xdr:cNvPr id="5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7</xdr:col>
      <xdr:colOff>284150</xdr:colOff>
      <xdr:row>635</xdr:row>
      <xdr:rowOff>34852</xdr:rowOff>
    </xdr:from>
    <xdr:to>
      <xdr:col>8</xdr:col>
      <xdr:colOff>317928</xdr:colOff>
      <xdr:row>636</xdr:row>
      <xdr:rowOff>123702</xdr:rowOff>
    </xdr:to>
    <xdr:sp macro="" textlink="">
      <xdr:nvSpPr>
        <xdr:cNvPr id="58" name="WordArt 49"/>
        <xdr:cNvSpPr>
          <a:spLocks noChangeArrowheads="1" noChangeShapeType="1" noTextEdit="1"/>
        </xdr:cNvSpPr>
      </xdr:nvSpPr>
      <xdr:spPr bwMode="auto">
        <a:xfrm rot="-855938">
          <a:off x="6008675" y="93598927"/>
          <a:ext cx="929128" cy="25077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630</xdr:row>
      <xdr:rowOff>9525</xdr:rowOff>
    </xdr:from>
    <xdr:to>
      <xdr:col>8</xdr:col>
      <xdr:colOff>596356</xdr:colOff>
      <xdr:row>632</xdr:row>
      <xdr:rowOff>76200</xdr:rowOff>
    </xdr:to>
    <xdr:pic>
      <xdr:nvPicPr>
        <xdr:cNvPr id="59" name="5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1" y="92678250"/>
          <a:ext cx="1044030" cy="485775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630</xdr:row>
      <xdr:rowOff>0</xdr:rowOff>
    </xdr:from>
    <xdr:to>
      <xdr:col>7</xdr:col>
      <xdr:colOff>466725</xdr:colOff>
      <xdr:row>633</xdr:row>
      <xdr:rowOff>0</xdr:rowOff>
    </xdr:to>
    <xdr:pic>
      <xdr:nvPicPr>
        <xdr:cNvPr id="6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0" y="926687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729</xdr:row>
      <xdr:rowOff>57150</xdr:rowOff>
    </xdr:from>
    <xdr:to>
      <xdr:col>8</xdr:col>
      <xdr:colOff>561975</xdr:colOff>
      <xdr:row>749</xdr:row>
      <xdr:rowOff>114301</xdr:rowOff>
    </xdr:to>
    <xdr:graphicFrame macro="">
      <xdr:nvGraphicFramePr>
        <xdr:cNvPr id="4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>
    <xdr:from>
      <xdr:col>7</xdr:col>
      <xdr:colOff>284150</xdr:colOff>
      <xdr:row>698</xdr:row>
      <xdr:rowOff>34852</xdr:rowOff>
    </xdr:from>
    <xdr:to>
      <xdr:col>8</xdr:col>
      <xdr:colOff>317928</xdr:colOff>
      <xdr:row>699</xdr:row>
      <xdr:rowOff>123702</xdr:rowOff>
    </xdr:to>
    <xdr:sp macro="" textlink="">
      <xdr:nvSpPr>
        <xdr:cNvPr id="52" name="WordArt 49"/>
        <xdr:cNvSpPr>
          <a:spLocks noChangeArrowheads="1" noChangeShapeType="1" noTextEdit="1"/>
        </xdr:cNvSpPr>
      </xdr:nvSpPr>
      <xdr:spPr bwMode="auto">
        <a:xfrm rot="-855938">
          <a:off x="6005954" y="105163638"/>
          <a:ext cx="931849" cy="25213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693</xdr:row>
      <xdr:rowOff>9525</xdr:rowOff>
    </xdr:from>
    <xdr:to>
      <xdr:col>8</xdr:col>
      <xdr:colOff>596356</xdr:colOff>
      <xdr:row>695</xdr:row>
      <xdr:rowOff>28576</xdr:rowOff>
    </xdr:to>
    <xdr:pic>
      <xdr:nvPicPr>
        <xdr:cNvPr id="57" name="5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69480" y="104233436"/>
          <a:ext cx="1046751" cy="440872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693</xdr:row>
      <xdr:rowOff>0</xdr:rowOff>
    </xdr:from>
    <xdr:to>
      <xdr:col>7</xdr:col>
      <xdr:colOff>466725</xdr:colOff>
      <xdr:row>696</xdr:row>
      <xdr:rowOff>0</xdr:rowOff>
    </xdr:to>
    <xdr:pic>
      <xdr:nvPicPr>
        <xdr:cNvPr id="61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6529" y="104223911"/>
          <a:ext cx="762000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792</xdr:row>
      <xdr:rowOff>57150</xdr:rowOff>
    </xdr:from>
    <xdr:to>
      <xdr:col>8</xdr:col>
      <xdr:colOff>561975</xdr:colOff>
      <xdr:row>812</xdr:row>
      <xdr:rowOff>114301</xdr:rowOff>
    </xdr:to>
    <xdr:graphicFrame macro="">
      <xdr:nvGraphicFramePr>
        <xdr:cNvPr id="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twoCellAnchor>
  <xdr:twoCellAnchor>
    <xdr:from>
      <xdr:col>7</xdr:col>
      <xdr:colOff>284150</xdr:colOff>
      <xdr:row>761</xdr:row>
      <xdr:rowOff>34852</xdr:rowOff>
    </xdr:from>
    <xdr:to>
      <xdr:col>8</xdr:col>
      <xdr:colOff>317928</xdr:colOff>
      <xdr:row>762</xdr:row>
      <xdr:rowOff>123702</xdr:rowOff>
    </xdr:to>
    <xdr:sp macro="" textlink="">
      <xdr:nvSpPr>
        <xdr:cNvPr id="63" name="WordArt 49"/>
        <xdr:cNvSpPr>
          <a:spLocks noChangeArrowheads="1" noChangeShapeType="1" noTextEdit="1"/>
        </xdr:cNvSpPr>
      </xdr:nvSpPr>
      <xdr:spPr bwMode="auto">
        <a:xfrm rot="-855938">
          <a:off x="6005954" y="105163638"/>
          <a:ext cx="931849" cy="25213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756</xdr:row>
      <xdr:rowOff>9525</xdr:rowOff>
    </xdr:from>
    <xdr:to>
      <xdr:col>8</xdr:col>
      <xdr:colOff>596356</xdr:colOff>
      <xdr:row>758</xdr:row>
      <xdr:rowOff>28576</xdr:rowOff>
    </xdr:to>
    <xdr:pic>
      <xdr:nvPicPr>
        <xdr:cNvPr id="64" name="6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69480" y="104233436"/>
          <a:ext cx="1046751" cy="440872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756</xdr:row>
      <xdr:rowOff>0</xdr:rowOff>
    </xdr:from>
    <xdr:to>
      <xdr:col>7</xdr:col>
      <xdr:colOff>466725</xdr:colOff>
      <xdr:row>759</xdr:row>
      <xdr:rowOff>0</xdr:rowOff>
    </xdr:to>
    <xdr:pic>
      <xdr:nvPicPr>
        <xdr:cNvPr id="65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6529" y="104223911"/>
          <a:ext cx="762000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855</xdr:row>
      <xdr:rowOff>57150</xdr:rowOff>
    </xdr:from>
    <xdr:to>
      <xdr:col>8</xdr:col>
      <xdr:colOff>561975</xdr:colOff>
      <xdr:row>875</xdr:row>
      <xdr:rowOff>114301</xdr:rowOff>
    </xdr:to>
    <xdr:graphicFrame macro="">
      <xdr:nvGraphicFramePr>
        <xdr:cNvPr id="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twoCellAnchor>
  <xdr:twoCellAnchor>
    <xdr:from>
      <xdr:col>7</xdr:col>
      <xdr:colOff>284150</xdr:colOff>
      <xdr:row>824</xdr:row>
      <xdr:rowOff>34852</xdr:rowOff>
    </xdr:from>
    <xdr:to>
      <xdr:col>8</xdr:col>
      <xdr:colOff>317928</xdr:colOff>
      <xdr:row>825</xdr:row>
      <xdr:rowOff>123702</xdr:rowOff>
    </xdr:to>
    <xdr:sp macro="" textlink="">
      <xdr:nvSpPr>
        <xdr:cNvPr id="67" name="WordArt 49"/>
        <xdr:cNvSpPr>
          <a:spLocks noChangeArrowheads="1" noChangeShapeType="1" noTextEdit="1"/>
        </xdr:cNvSpPr>
      </xdr:nvSpPr>
      <xdr:spPr bwMode="auto">
        <a:xfrm rot="-855938">
          <a:off x="6005954" y="105163638"/>
          <a:ext cx="931849" cy="25213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819</xdr:row>
      <xdr:rowOff>9525</xdr:rowOff>
    </xdr:from>
    <xdr:to>
      <xdr:col>8</xdr:col>
      <xdr:colOff>596356</xdr:colOff>
      <xdr:row>821</xdr:row>
      <xdr:rowOff>28577</xdr:rowOff>
    </xdr:to>
    <xdr:pic>
      <xdr:nvPicPr>
        <xdr:cNvPr id="68" name="6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69480" y="104233436"/>
          <a:ext cx="1046751" cy="440872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819</xdr:row>
      <xdr:rowOff>0</xdr:rowOff>
    </xdr:from>
    <xdr:to>
      <xdr:col>7</xdr:col>
      <xdr:colOff>466725</xdr:colOff>
      <xdr:row>822</xdr:row>
      <xdr:rowOff>0</xdr:rowOff>
    </xdr:to>
    <xdr:pic>
      <xdr:nvPicPr>
        <xdr:cNvPr id="69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6529" y="104223911"/>
          <a:ext cx="762000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918</xdr:row>
      <xdr:rowOff>57150</xdr:rowOff>
    </xdr:from>
    <xdr:to>
      <xdr:col>8</xdr:col>
      <xdr:colOff>561975</xdr:colOff>
      <xdr:row>938</xdr:row>
      <xdr:rowOff>114301</xdr:rowOff>
    </xdr:to>
    <xdr:graphicFrame macro="">
      <xdr:nvGraphicFramePr>
        <xdr:cNvPr id="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twoCellAnchor>
  <xdr:twoCellAnchor>
    <xdr:from>
      <xdr:col>7</xdr:col>
      <xdr:colOff>284150</xdr:colOff>
      <xdr:row>887</xdr:row>
      <xdr:rowOff>34852</xdr:rowOff>
    </xdr:from>
    <xdr:to>
      <xdr:col>8</xdr:col>
      <xdr:colOff>317928</xdr:colOff>
      <xdr:row>888</xdr:row>
      <xdr:rowOff>123702</xdr:rowOff>
    </xdr:to>
    <xdr:sp macro="" textlink="">
      <xdr:nvSpPr>
        <xdr:cNvPr id="71" name="WordArt 49"/>
        <xdr:cNvSpPr>
          <a:spLocks noChangeArrowheads="1" noChangeShapeType="1" noTextEdit="1"/>
        </xdr:cNvSpPr>
      </xdr:nvSpPr>
      <xdr:spPr bwMode="auto">
        <a:xfrm rot="-855938">
          <a:off x="6005954" y="105163638"/>
          <a:ext cx="931849" cy="25213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882</xdr:row>
      <xdr:rowOff>9525</xdr:rowOff>
    </xdr:from>
    <xdr:to>
      <xdr:col>8</xdr:col>
      <xdr:colOff>596356</xdr:colOff>
      <xdr:row>884</xdr:row>
      <xdr:rowOff>28577</xdr:rowOff>
    </xdr:to>
    <xdr:pic>
      <xdr:nvPicPr>
        <xdr:cNvPr id="72" name="7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69480" y="104233436"/>
          <a:ext cx="1046751" cy="440872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882</xdr:row>
      <xdr:rowOff>0</xdr:rowOff>
    </xdr:from>
    <xdr:to>
      <xdr:col>7</xdr:col>
      <xdr:colOff>466725</xdr:colOff>
      <xdr:row>885</xdr:row>
      <xdr:rowOff>0</xdr:rowOff>
    </xdr:to>
    <xdr:pic>
      <xdr:nvPicPr>
        <xdr:cNvPr id="73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6529" y="104223911"/>
          <a:ext cx="762000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981</xdr:row>
      <xdr:rowOff>57150</xdr:rowOff>
    </xdr:from>
    <xdr:to>
      <xdr:col>8</xdr:col>
      <xdr:colOff>561975</xdr:colOff>
      <xdr:row>1001</xdr:row>
      <xdr:rowOff>114301</xdr:rowOff>
    </xdr:to>
    <xdr:graphicFrame macro="">
      <xdr:nvGraphicFramePr>
        <xdr:cNvPr id="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twoCellAnchor>
  <xdr:twoCellAnchor>
    <xdr:from>
      <xdr:col>7</xdr:col>
      <xdr:colOff>284150</xdr:colOff>
      <xdr:row>950</xdr:row>
      <xdr:rowOff>34852</xdr:rowOff>
    </xdr:from>
    <xdr:to>
      <xdr:col>8</xdr:col>
      <xdr:colOff>317928</xdr:colOff>
      <xdr:row>951</xdr:row>
      <xdr:rowOff>123702</xdr:rowOff>
    </xdr:to>
    <xdr:sp macro="" textlink="">
      <xdr:nvSpPr>
        <xdr:cNvPr id="75" name="WordArt 49"/>
        <xdr:cNvSpPr>
          <a:spLocks noChangeArrowheads="1" noChangeShapeType="1" noTextEdit="1"/>
        </xdr:cNvSpPr>
      </xdr:nvSpPr>
      <xdr:spPr bwMode="auto">
        <a:xfrm rot="-855938">
          <a:off x="6005954" y="105163638"/>
          <a:ext cx="931849" cy="252135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7</xdr:col>
      <xdr:colOff>447676</xdr:colOff>
      <xdr:row>945</xdr:row>
      <xdr:rowOff>9525</xdr:rowOff>
    </xdr:from>
    <xdr:to>
      <xdr:col>8</xdr:col>
      <xdr:colOff>596356</xdr:colOff>
      <xdr:row>947</xdr:row>
      <xdr:rowOff>28576</xdr:rowOff>
    </xdr:to>
    <xdr:pic>
      <xdr:nvPicPr>
        <xdr:cNvPr id="76" name="7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69480" y="104233436"/>
          <a:ext cx="1046751" cy="440872"/>
        </a:xfrm>
        <a:prstGeom prst="rect">
          <a:avLst/>
        </a:prstGeom>
      </xdr:spPr>
    </xdr:pic>
    <xdr:clientData/>
  </xdr:twoCellAnchor>
  <xdr:twoCellAnchor>
    <xdr:from>
      <xdr:col>6</xdr:col>
      <xdr:colOff>657225</xdr:colOff>
      <xdr:row>945</xdr:row>
      <xdr:rowOff>0</xdr:rowOff>
    </xdr:from>
    <xdr:to>
      <xdr:col>7</xdr:col>
      <xdr:colOff>466725</xdr:colOff>
      <xdr:row>948</xdr:row>
      <xdr:rowOff>0</xdr:rowOff>
    </xdr:to>
    <xdr:pic>
      <xdr:nvPicPr>
        <xdr:cNvPr id="77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6529" y="104223911"/>
          <a:ext cx="762000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0.06167</cdr:x>
      <cdr:y>0.84163</cdr:y>
    </cdr:from>
    <cdr:to>
      <cdr:x>0.89919</cdr:x>
      <cdr:y>0.87664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0906" y="2929195"/>
          <a:ext cx="5129448" cy="121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0" i="0" strike="noStrike">
              <a:solidFill>
                <a:srgbClr val="000000"/>
              </a:solidFill>
              <a:latin typeface="Arial"/>
              <a:cs typeface="Arial"/>
            </a:rPr>
            <a:t>      75      50        37,5     25      19         12,7       9,53             4,75                         2,0                        0,85             0,425         0,250          0,150             0,075</a:t>
          </a:r>
        </a:p>
      </cdr:txBody>
    </cdr:sp>
  </cdr:relSizeAnchor>
  <cdr:relSizeAnchor xmlns:cdr="http://schemas.openxmlformats.org/drawingml/2006/chartDrawing">
    <cdr:from>
      <cdr:x>0.04789</cdr:x>
      <cdr:y>0.89779</cdr:y>
    </cdr:from>
    <cdr:to>
      <cdr:x>0.35627</cdr:x>
      <cdr:y>0.93184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95" y="3124470"/>
          <a:ext cx="1888686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675" b="1" i="0" strike="noStrike">
              <a:solidFill>
                <a:srgbClr val="000000"/>
              </a:solidFill>
              <a:latin typeface="Arial"/>
              <a:cs typeface="Arial"/>
            </a:rPr>
            <a:t>GRAVA</a:t>
          </a:r>
        </a:p>
      </cdr:txBody>
    </cdr:sp>
  </cdr:relSizeAnchor>
  <cdr:relSizeAnchor xmlns:cdr="http://schemas.openxmlformats.org/drawingml/2006/chartDrawing">
    <cdr:from>
      <cdr:x>0.35824</cdr:x>
      <cdr:y>0.91457</cdr:y>
    </cdr:from>
    <cdr:to>
      <cdr:x>0.76679</cdr:x>
      <cdr:y>0.94472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182799"/>
          <a:ext cx="2514229" cy="104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               GRUESA A MEDIA                                            FINA</a:t>
          </a:r>
        </a:p>
      </cdr:txBody>
    </cdr:sp>
  </cdr:relSizeAnchor>
  <cdr:relSizeAnchor xmlns:cdr="http://schemas.openxmlformats.org/drawingml/2006/chartDrawing">
    <cdr:from>
      <cdr:x>0.84677</cdr:x>
      <cdr:y>0.89779</cdr:y>
    </cdr:from>
    <cdr:to>
      <cdr:x>0.9307</cdr:x>
      <cdr:y>0.93184</cdr:y>
    </cdr:to>
    <cdr:sp macro="" textlink="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3263" y="3124470"/>
          <a:ext cx="520029" cy="1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ARCILLA</a:t>
          </a:r>
        </a:p>
      </cdr:txBody>
    </cdr:sp>
  </cdr:relSizeAnchor>
  <cdr:relSizeAnchor xmlns:cdr="http://schemas.openxmlformats.org/drawingml/2006/chartDrawing">
    <cdr:from>
      <cdr:x>0.76679</cdr:x>
      <cdr:y>0.89682</cdr:y>
    </cdr:from>
    <cdr:to>
      <cdr:x>0.84406</cdr:x>
      <cdr:y>0.93184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439" y="3121089"/>
          <a:ext cx="467273" cy="12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575" b="1" i="0" strike="noStrike">
              <a:solidFill>
                <a:srgbClr val="000000"/>
              </a:solidFill>
              <a:latin typeface="Arial"/>
              <a:cs typeface="Arial"/>
            </a:rPr>
            <a:t>LIMO</a:t>
          </a:r>
        </a:p>
      </cdr:txBody>
    </cdr:sp>
  </cdr:relSizeAnchor>
  <cdr:relSizeAnchor xmlns:cdr="http://schemas.openxmlformats.org/drawingml/2006/chartDrawing">
    <cdr:from>
      <cdr:x>0.35824</cdr:x>
      <cdr:y>0.88855</cdr:y>
    </cdr:from>
    <cdr:to>
      <cdr:x>0.76679</cdr:x>
      <cdr:y>0.91433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1210" y="3092347"/>
          <a:ext cx="2514229" cy="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CO" sz="475" b="1" i="0" strike="noStrike">
              <a:solidFill>
                <a:srgbClr val="000000"/>
              </a:solidFill>
              <a:latin typeface="Arial"/>
              <a:cs typeface="Arial"/>
            </a:rPr>
            <a:t>ARENAS</a:t>
          </a:r>
        </a:p>
      </cdr:txBody>
    </cdr:sp>
  </cdr:relSizeAnchor>
  <cdr:relSizeAnchor xmlns:cdr="http://schemas.openxmlformats.org/drawingml/2006/chartDrawing">
    <cdr:from>
      <cdr:x>0.07644</cdr:x>
      <cdr:y>0.06427</cdr:y>
    </cdr:from>
    <cdr:to>
      <cdr:x>0.89132</cdr:x>
      <cdr:y>0.09807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345" y="226632"/>
          <a:ext cx="4990774" cy="117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CO" sz="500" b="0" i="0" strike="noStrike">
              <a:solidFill>
                <a:srgbClr val="000000"/>
              </a:solidFill>
              <a:latin typeface="Arial"/>
              <a:cs typeface="Arial"/>
            </a:rPr>
            <a:t>  3"         2"      11/2"      1"  3/4"        1/2"     3/8"                    #4                          #10                      #20                   #40            #60         #100             #200       NUMERO DEL TAMIZ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8"/>
  <sheetViews>
    <sheetView tabSelected="1" view="pageBreakPreview" zoomScale="130" zoomScaleNormal="100" zoomScaleSheetLayoutView="130" workbookViewId="0">
      <selection sqref="A1:I1"/>
    </sheetView>
  </sheetViews>
  <sheetFormatPr baseColWidth="10" defaultRowHeight="12.75"/>
  <cols>
    <col min="1" max="1" width="9.42578125" customWidth="1"/>
    <col min="2" max="2" width="12" customWidth="1"/>
    <col min="3" max="3" width="10.7109375" customWidth="1"/>
    <col min="4" max="4" width="13" customWidth="1"/>
    <col min="5" max="5" width="12.28515625" customWidth="1"/>
    <col min="6" max="6" width="14.140625" customWidth="1"/>
    <col min="7" max="7" width="14.28515625" customWidth="1"/>
    <col min="8" max="8" width="13.42578125" customWidth="1"/>
    <col min="9" max="9" width="9.42578125" customWidth="1"/>
  </cols>
  <sheetData>
    <row r="1" spans="1:9" ht="15" customHeight="1">
      <c r="A1" s="82" t="s">
        <v>44</v>
      </c>
      <c r="B1" s="83"/>
      <c r="C1" s="83"/>
      <c r="D1" s="83"/>
      <c r="E1" s="83"/>
      <c r="F1" s="83"/>
      <c r="G1" s="83"/>
      <c r="H1" s="83"/>
      <c r="I1" s="84"/>
    </row>
    <row r="2" spans="1:9" ht="15" customHeight="1">
      <c r="A2" s="103" t="s">
        <v>34</v>
      </c>
      <c r="B2" s="104"/>
      <c r="C2" s="104"/>
      <c r="D2" s="104"/>
      <c r="E2" s="104"/>
      <c r="F2" s="104"/>
      <c r="G2" s="104"/>
      <c r="H2" s="104"/>
      <c r="I2" s="105"/>
    </row>
    <row r="3" spans="1:9" ht="15" customHeight="1">
      <c r="A3" s="103" t="s">
        <v>33</v>
      </c>
      <c r="B3" s="104"/>
      <c r="C3" s="104"/>
      <c r="D3" s="104"/>
      <c r="E3" s="104"/>
      <c r="F3" s="104"/>
      <c r="G3" s="104"/>
      <c r="H3" s="104"/>
      <c r="I3" s="105"/>
    </row>
    <row r="4" spans="1:9" ht="15" customHeight="1">
      <c r="A4" s="103" t="s">
        <v>35</v>
      </c>
      <c r="B4" s="104"/>
      <c r="C4" s="104"/>
      <c r="D4" s="104"/>
      <c r="E4" s="104"/>
      <c r="F4" s="104"/>
      <c r="G4" s="104"/>
      <c r="H4" s="104"/>
      <c r="I4" s="105"/>
    </row>
    <row r="5" spans="1:9" ht="12.75" customHeight="1">
      <c r="A5" s="106" t="s">
        <v>20</v>
      </c>
      <c r="B5" s="107"/>
      <c r="C5" s="71" t="s">
        <v>21</v>
      </c>
      <c r="D5" s="108"/>
      <c r="E5" s="108"/>
      <c r="F5" s="109"/>
      <c r="G5" s="72" t="s">
        <v>22</v>
      </c>
      <c r="H5" s="108"/>
      <c r="I5" s="109"/>
    </row>
    <row r="6" spans="1:9" ht="12.75" customHeight="1">
      <c r="A6" s="110" t="s">
        <v>36</v>
      </c>
      <c r="B6" s="111"/>
      <c r="C6" s="111"/>
      <c r="D6" s="111"/>
      <c r="E6" s="111"/>
      <c r="F6" s="111"/>
      <c r="G6" s="111"/>
      <c r="H6" s="111"/>
      <c r="I6" s="112"/>
    </row>
    <row r="7" spans="1:9" ht="12.75" customHeight="1">
      <c r="A7" s="65" t="s">
        <v>24</v>
      </c>
      <c r="B7" s="111"/>
      <c r="C7" s="111"/>
      <c r="D7" s="111"/>
      <c r="E7" s="111"/>
      <c r="F7" s="111"/>
      <c r="G7" s="111"/>
      <c r="H7" s="111"/>
      <c r="I7" s="112"/>
    </row>
    <row r="8" spans="1:9" ht="12.75" customHeight="1">
      <c r="A8" s="86" t="s">
        <v>23</v>
      </c>
      <c r="B8" s="87"/>
      <c r="C8" s="87"/>
      <c r="D8" s="87"/>
      <c r="E8" s="87"/>
      <c r="F8" s="87"/>
      <c r="G8" s="87"/>
      <c r="H8" s="87"/>
      <c r="I8" s="88"/>
    </row>
    <row r="9" spans="1:9" ht="12.75" customHeight="1">
      <c r="A9" s="89" t="s">
        <v>18</v>
      </c>
      <c r="B9" s="90"/>
      <c r="C9" s="90"/>
      <c r="D9" s="90"/>
      <c r="E9" s="90"/>
      <c r="F9" s="90"/>
      <c r="G9" s="90"/>
      <c r="H9" s="90"/>
      <c r="I9" s="91"/>
    </row>
    <row r="10" spans="1:9" ht="12.75" customHeight="1">
      <c r="A10" s="95" t="s">
        <v>47</v>
      </c>
      <c r="B10" s="96"/>
      <c r="C10" s="96"/>
      <c r="D10" s="96"/>
      <c r="E10" s="96"/>
      <c r="F10" s="96"/>
      <c r="G10" s="97"/>
      <c r="H10" s="98" t="s">
        <v>40</v>
      </c>
      <c r="I10" s="99"/>
    </row>
    <row r="11" spans="1:9" ht="12.75" customHeight="1">
      <c r="A11" s="100" t="s">
        <v>29</v>
      </c>
      <c r="B11" s="101"/>
      <c r="C11" s="101"/>
      <c r="D11" s="101"/>
      <c r="E11" s="101"/>
      <c r="F11" s="102"/>
      <c r="G11" s="92" t="s">
        <v>30</v>
      </c>
      <c r="H11" s="93"/>
      <c r="I11" s="94"/>
    </row>
    <row r="12" spans="1:9" ht="12.75" customHeight="1">
      <c r="A12" s="92" t="s">
        <v>27</v>
      </c>
      <c r="B12" s="93"/>
      <c r="C12" s="93"/>
      <c r="D12" s="93"/>
      <c r="E12" s="94"/>
      <c r="F12" s="100" t="s">
        <v>32</v>
      </c>
      <c r="G12" s="102"/>
      <c r="H12" s="100" t="s">
        <v>31</v>
      </c>
      <c r="I12" s="102"/>
    </row>
    <row r="13" spans="1:9" ht="12.75" customHeight="1">
      <c r="A13" s="92" t="s">
        <v>28</v>
      </c>
      <c r="B13" s="93"/>
      <c r="C13" s="93"/>
      <c r="D13" s="94"/>
      <c r="E13" s="92" t="s">
        <v>26</v>
      </c>
      <c r="F13" s="94"/>
      <c r="G13" s="92" t="s">
        <v>25</v>
      </c>
      <c r="H13" s="93"/>
      <c r="I13" s="94"/>
    </row>
    <row r="14" spans="1:9" ht="12.75" customHeight="1">
      <c r="A14" s="65" t="s">
        <v>48</v>
      </c>
      <c r="B14" s="66"/>
      <c r="C14" s="67" t="s">
        <v>57</v>
      </c>
      <c r="D14" s="68"/>
      <c r="E14" s="68"/>
      <c r="F14" s="69"/>
      <c r="G14" s="66" t="s">
        <v>71</v>
      </c>
      <c r="H14" s="66"/>
      <c r="I14" s="70"/>
    </row>
    <row r="15" spans="1:9" ht="12.75" customHeight="1">
      <c r="A15" s="71" t="s">
        <v>70</v>
      </c>
      <c r="B15" s="72"/>
      <c r="C15" s="72"/>
      <c r="D15" s="72"/>
      <c r="E15" s="72"/>
      <c r="F15" s="72"/>
      <c r="G15" s="72"/>
      <c r="H15" s="72"/>
      <c r="I15" s="73"/>
    </row>
    <row r="16" spans="1:9" ht="11.25" customHeight="1">
      <c r="A16" s="7"/>
      <c r="B16" s="74" t="s">
        <v>0</v>
      </c>
      <c r="C16" s="74"/>
      <c r="D16" s="74"/>
      <c r="E16" s="54">
        <f>E17+E18</f>
        <v>1625.6000000000001</v>
      </c>
      <c r="F16" s="75" t="s">
        <v>19</v>
      </c>
      <c r="G16" s="76"/>
      <c r="H16" s="77" t="s">
        <v>72</v>
      </c>
      <c r="I16" s="78"/>
    </row>
    <row r="17" spans="1:10" ht="11.25" customHeight="1">
      <c r="A17" s="1"/>
      <c r="B17" s="79" t="s">
        <v>1</v>
      </c>
      <c r="C17" s="80"/>
      <c r="D17" s="81"/>
      <c r="E17" s="38">
        <v>116</v>
      </c>
      <c r="F17" s="20"/>
      <c r="G17" s="21"/>
      <c r="H17" s="113" t="s">
        <v>73</v>
      </c>
      <c r="I17" s="114"/>
    </row>
    <row r="18" spans="1:10" ht="10.5" customHeight="1">
      <c r="A18" s="1"/>
      <c r="B18" s="79" t="s">
        <v>2</v>
      </c>
      <c r="C18" s="80"/>
      <c r="D18" s="81"/>
      <c r="E18" s="39">
        <f>D36</f>
        <v>1509.6000000000001</v>
      </c>
      <c r="F18" s="62" t="s">
        <v>49</v>
      </c>
      <c r="G18" s="62"/>
      <c r="H18" s="63">
        <v>0.75</v>
      </c>
      <c r="I18" s="63"/>
    </row>
    <row r="19" spans="1:10" ht="10.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2.6" customHeight="1">
      <c r="A20" s="1"/>
      <c r="B20" s="10" t="s">
        <v>3</v>
      </c>
      <c r="C20" s="10" t="s">
        <v>6</v>
      </c>
      <c r="D20" s="10" t="s">
        <v>7</v>
      </c>
      <c r="E20" s="32" t="s">
        <v>4</v>
      </c>
      <c r="F20" s="32" t="s">
        <v>8</v>
      </c>
      <c r="G20" s="32" t="s">
        <v>5</v>
      </c>
      <c r="H20" s="24"/>
      <c r="I20" s="23"/>
    </row>
    <row r="21" spans="1:10" ht="12.6" customHeight="1">
      <c r="A21" s="1"/>
      <c r="B21" s="42" t="s">
        <v>11</v>
      </c>
      <c r="C21" s="42">
        <v>75</v>
      </c>
      <c r="D21" s="8">
        <v>0</v>
      </c>
      <c r="E21" s="17">
        <f>IF(D21="","",D21/D36)</f>
        <v>0</v>
      </c>
      <c r="F21" s="17">
        <f>IF(E21="","",SUM(E21:E21))</f>
        <v>0</v>
      </c>
      <c r="G21" s="17">
        <f t="shared" ref="G21:G35" si="0">IF(F21="","",1-F21)</f>
        <v>1</v>
      </c>
      <c r="H21" s="24"/>
      <c r="I21" s="23"/>
    </row>
    <row r="22" spans="1:10" ht="12.6" customHeight="1">
      <c r="A22" s="14">
        <f>SUM(D21:D34)</f>
        <v>1420.7</v>
      </c>
      <c r="B22" s="42" t="s">
        <v>12</v>
      </c>
      <c r="C22" s="42">
        <v>50</v>
      </c>
      <c r="D22" s="8">
        <v>0</v>
      </c>
      <c r="E22" s="17">
        <f>IF(D22="","",D22/D36)</f>
        <v>0</v>
      </c>
      <c r="F22" s="17">
        <f>IF(E22="","",SUM(E21:E22))</f>
        <v>0</v>
      </c>
      <c r="G22" s="17">
        <f t="shared" si="0"/>
        <v>1</v>
      </c>
      <c r="H22" s="16"/>
      <c r="I22" s="25"/>
    </row>
    <row r="23" spans="1:10" ht="12.6" customHeight="1">
      <c r="A23" s="1"/>
      <c r="B23" s="11" t="s">
        <v>13</v>
      </c>
      <c r="C23" s="42">
        <v>37.5</v>
      </c>
      <c r="D23" s="8">
        <v>0</v>
      </c>
      <c r="E23" s="17">
        <f>IF(D23="","",D23/D36)</f>
        <v>0</v>
      </c>
      <c r="F23" s="17">
        <f>IF(E23="","",SUM(E21:E23))</f>
        <v>0</v>
      </c>
      <c r="G23" s="17">
        <f t="shared" si="0"/>
        <v>1</v>
      </c>
      <c r="H23" s="16"/>
      <c r="I23" s="1"/>
    </row>
    <row r="24" spans="1:10" ht="12.6" customHeight="1">
      <c r="A24" s="1"/>
      <c r="B24" s="42" t="s">
        <v>14</v>
      </c>
      <c r="C24" s="42">
        <v>25</v>
      </c>
      <c r="D24" s="8">
        <v>0</v>
      </c>
      <c r="E24" s="17">
        <f>IF(D24="","",D24/D36)</f>
        <v>0</v>
      </c>
      <c r="F24" s="17">
        <f>IF(E24="","",SUM(E21:E24))</f>
        <v>0</v>
      </c>
      <c r="G24" s="17">
        <f t="shared" si="0"/>
        <v>1</v>
      </c>
      <c r="H24" s="1"/>
      <c r="I24" s="1"/>
      <c r="J24" s="1"/>
    </row>
    <row r="25" spans="1:10" ht="12.6" customHeight="1">
      <c r="A25" s="1"/>
      <c r="B25" s="42" t="s">
        <v>15</v>
      </c>
      <c r="C25" s="42">
        <v>19</v>
      </c>
      <c r="D25" s="8">
        <v>0</v>
      </c>
      <c r="E25" s="17">
        <f>IF(D25="","",D25/D36)</f>
        <v>0</v>
      </c>
      <c r="F25" s="17">
        <f>IF(E25="","",SUM(E21:E25))</f>
        <v>0</v>
      </c>
      <c r="G25" s="17">
        <f t="shared" si="0"/>
        <v>1</v>
      </c>
      <c r="H25" s="15"/>
      <c r="I25" s="1"/>
    </row>
    <row r="26" spans="1:10" ht="12.6" customHeight="1">
      <c r="A26" s="1"/>
      <c r="B26" s="42" t="s">
        <v>17</v>
      </c>
      <c r="C26" s="42">
        <v>12.7</v>
      </c>
      <c r="D26" s="8">
        <v>0</v>
      </c>
      <c r="E26" s="17">
        <f>IF(D26="","",D26/D36)</f>
        <v>0</v>
      </c>
      <c r="F26" s="17">
        <f>IF(E26="","",SUM(E21:E26))</f>
        <v>0</v>
      </c>
      <c r="G26" s="17">
        <f t="shared" si="0"/>
        <v>1</v>
      </c>
      <c r="H26" s="59" t="s">
        <v>50</v>
      </c>
      <c r="I26" s="59"/>
    </row>
    <row r="27" spans="1:10" ht="12.6" customHeight="1">
      <c r="A27" s="1"/>
      <c r="B27" s="42" t="s">
        <v>16</v>
      </c>
      <c r="C27" s="42">
        <v>9.5</v>
      </c>
      <c r="D27" s="8">
        <v>0</v>
      </c>
      <c r="E27" s="17">
        <f>IF(D27="","",D27/D36)</f>
        <v>0</v>
      </c>
      <c r="F27" s="17">
        <f>IF(E27="","",SUM(E21:E27))</f>
        <v>0</v>
      </c>
      <c r="G27" s="17">
        <f t="shared" si="0"/>
        <v>1</v>
      </c>
      <c r="H27" s="1"/>
      <c r="I27" s="1"/>
    </row>
    <row r="28" spans="1:10" ht="12.6" customHeight="1">
      <c r="A28" s="1"/>
      <c r="B28" s="43">
        <v>4</v>
      </c>
      <c r="C28" s="43">
        <v>4.75</v>
      </c>
      <c r="D28" s="8">
        <v>18.8</v>
      </c>
      <c r="E28" s="17">
        <f>IF(D28="","",D28/D36)</f>
        <v>1.2453630100688923E-2</v>
      </c>
      <c r="F28" s="17">
        <f>IF(E28="","",SUM(E21:E28))</f>
        <v>1.2453630100688923E-2</v>
      </c>
      <c r="G28" s="17">
        <f t="shared" si="0"/>
        <v>0.98754636989931111</v>
      </c>
      <c r="H28" s="60" t="s">
        <v>68</v>
      </c>
      <c r="I28" s="61"/>
    </row>
    <row r="29" spans="1:10" ht="12.6" customHeight="1">
      <c r="A29" s="1"/>
      <c r="B29" s="43">
        <v>10</v>
      </c>
      <c r="C29" s="43">
        <v>2</v>
      </c>
      <c r="D29" s="8">
        <v>327.5</v>
      </c>
      <c r="E29" s="17">
        <f>IF(D29="","",D29/D36)</f>
        <v>0.21694488606253309</v>
      </c>
      <c r="F29" s="17">
        <f>IF(E29="","",SUM(E21:E29))</f>
        <v>0.22939851616322202</v>
      </c>
      <c r="G29" s="17">
        <f t="shared" si="0"/>
        <v>0.77060148383677796</v>
      </c>
      <c r="H29" s="34"/>
      <c r="I29" s="48"/>
    </row>
    <row r="30" spans="1:10" ht="12.6" customHeight="1">
      <c r="A30" s="1"/>
      <c r="B30" s="43">
        <v>20</v>
      </c>
      <c r="C30" s="43">
        <v>0.85</v>
      </c>
      <c r="D30" s="8">
        <v>384.40000000000003</v>
      </c>
      <c r="E30" s="17">
        <f>IF(D30="","",D30/D36)</f>
        <v>0.25463698993110756</v>
      </c>
      <c r="F30" s="17">
        <f>IF(E30="","",SUM(E21:E30))</f>
        <v>0.48403550609432955</v>
      </c>
      <c r="G30" s="17">
        <f t="shared" si="0"/>
        <v>0.51596449390567045</v>
      </c>
      <c r="H30" s="34"/>
      <c r="I30" s="49"/>
    </row>
    <row r="31" spans="1:10" ht="12.6" customHeight="1">
      <c r="A31" s="1"/>
      <c r="B31" s="2">
        <v>40</v>
      </c>
      <c r="C31" s="2">
        <v>0.42499999999999999</v>
      </c>
      <c r="D31" s="26">
        <v>239.9</v>
      </c>
      <c r="E31" s="27">
        <f>IF(D31="","",D31/D36)</f>
        <v>0.15891626921038685</v>
      </c>
      <c r="F31" s="27">
        <f>IF(E31="","",SUM(E21:E31))</f>
        <v>0.64295177530471637</v>
      </c>
      <c r="G31" s="27">
        <f t="shared" si="0"/>
        <v>0.35704822469528363</v>
      </c>
      <c r="H31" s="1"/>
      <c r="I31" s="12"/>
    </row>
    <row r="32" spans="1:10" ht="12.6" customHeight="1">
      <c r="A32" s="1"/>
      <c r="B32" s="43">
        <v>60</v>
      </c>
      <c r="C32" s="2">
        <v>0.25</v>
      </c>
      <c r="D32" s="8">
        <v>98.8</v>
      </c>
      <c r="E32" s="17">
        <f>IF(D32="","",D32/D36)</f>
        <v>6.5447800741918374E-2</v>
      </c>
      <c r="F32" s="17">
        <f>IF(E32="","",SUM(E21:E32))</f>
        <v>0.70839957604663473</v>
      </c>
      <c r="G32" s="17">
        <f t="shared" si="0"/>
        <v>0.29160042395336527</v>
      </c>
      <c r="H32" s="31"/>
      <c r="I32" s="35"/>
    </row>
    <row r="33" spans="1:9" ht="12.6" customHeight="1">
      <c r="A33" s="1"/>
      <c r="B33" s="43">
        <v>100</v>
      </c>
      <c r="C33" s="2">
        <v>0.15</v>
      </c>
      <c r="D33" s="8">
        <v>125.8</v>
      </c>
      <c r="E33" s="17">
        <f>IF(D33="","",D33/D36)</f>
        <v>8.3333333333333329E-2</v>
      </c>
      <c r="F33" s="17">
        <f>IF(E33="","",SUM(E21:E33))</f>
        <v>0.7917329093799681</v>
      </c>
      <c r="G33" s="17">
        <f t="shared" si="0"/>
        <v>0.2082670906200319</v>
      </c>
      <c r="H33" s="31"/>
      <c r="I33" s="35"/>
    </row>
    <row r="34" spans="1:9" ht="12.6" customHeight="1">
      <c r="A34" s="1"/>
      <c r="B34" s="43">
        <v>200</v>
      </c>
      <c r="C34" s="2">
        <v>7.4999999999999997E-2</v>
      </c>
      <c r="D34" s="8">
        <v>225.5</v>
      </c>
      <c r="E34" s="17">
        <f>IF(D34="","",D34/D36)</f>
        <v>0.14937731849496555</v>
      </c>
      <c r="F34" s="17">
        <f>IF(E34="","",SUM(E21:E34))</f>
        <v>0.9411102278749337</v>
      </c>
      <c r="G34" s="17">
        <f t="shared" si="0"/>
        <v>5.8889772125066298E-2</v>
      </c>
      <c r="H34" s="34"/>
      <c r="I34" s="50"/>
    </row>
    <row r="35" spans="1:9" ht="12.6" customHeight="1">
      <c r="A35" s="1"/>
      <c r="B35" s="43" t="s">
        <v>9</v>
      </c>
      <c r="C35" s="43"/>
      <c r="D35" s="26">
        <v>88.899999999999991</v>
      </c>
      <c r="E35" s="27">
        <f>IF(D35="","",D35/D36)</f>
        <v>5.8889772125066235E-2</v>
      </c>
      <c r="F35" s="18">
        <f>IF(E35="","",SUM(E21:E35))</f>
        <v>0.99999999999999989</v>
      </c>
      <c r="G35" s="17">
        <f t="shared" si="0"/>
        <v>1.1102230246251565E-16</v>
      </c>
      <c r="H35" s="36"/>
      <c r="I35" s="35"/>
    </row>
    <row r="36" spans="1:9" ht="12.6" customHeight="1">
      <c r="A36" s="1"/>
      <c r="B36" s="37" t="s">
        <v>10</v>
      </c>
      <c r="C36" s="43"/>
      <c r="D36" s="22">
        <f>SUM(D21:D35)</f>
        <v>1509.6000000000001</v>
      </c>
      <c r="E36" s="17">
        <f>SUM(E21:E35)</f>
        <v>0.99999999999999989</v>
      </c>
      <c r="F36" s="19"/>
      <c r="G36" s="19"/>
      <c r="H36" s="44"/>
      <c r="I36" s="51"/>
    </row>
    <row r="37" spans="1:9" ht="6.75" customHeight="1">
      <c r="A37" s="1"/>
      <c r="B37" s="1"/>
      <c r="C37" s="1"/>
      <c r="D37" s="1"/>
      <c r="E37" s="1"/>
      <c r="F37" s="1"/>
      <c r="G37" s="1"/>
      <c r="H37" s="1"/>
      <c r="I37" s="9"/>
    </row>
    <row r="38" spans="1:9" ht="10.5" customHeight="1">
      <c r="A38" s="1"/>
      <c r="B38" s="33"/>
      <c r="C38" s="3"/>
      <c r="D38" s="33"/>
      <c r="E38" s="3"/>
      <c r="F38" s="33"/>
      <c r="G38" s="4"/>
      <c r="H38" s="35"/>
      <c r="I38" s="9"/>
    </row>
    <row r="39" spans="1:9" ht="10.5" customHeight="1">
      <c r="A39" s="1"/>
      <c r="B39" s="5"/>
      <c r="C39" s="3"/>
      <c r="D39" s="33"/>
      <c r="E39" s="3"/>
      <c r="F39" s="33"/>
      <c r="G39" s="1"/>
      <c r="H39" s="1"/>
      <c r="I39" s="9"/>
    </row>
    <row r="40" spans="1:9" ht="11.25" customHeight="1">
      <c r="A40" s="1"/>
      <c r="B40" s="1"/>
      <c r="C40" s="1"/>
      <c r="D40" s="1"/>
      <c r="E40" s="1"/>
      <c r="F40" s="1"/>
      <c r="G40" s="1"/>
      <c r="H40" s="1"/>
      <c r="I40" s="9"/>
    </row>
    <row r="41" spans="1:9" ht="10.5" customHeight="1">
      <c r="A41" s="1"/>
      <c r="B41" s="1"/>
      <c r="C41" s="1"/>
      <c r="D41" s="1"/>
      <c r="E41" s="1"/>
      <c r="F41" s="1"/>
      <c r="G41" s="1"/>
      <c r="H41" s="1"/>
      <c r="I41" s="9"/>
    </row>
    <row r="42" spans="1:9" ht="12" customHeight="1">
      <c r="A42" s="1"/>
      <c r="B42" s="1"/>
      <c r="C42" s="1"/>
      <c r="D42" s="1"/>
      <c r="E42" s="1"/>
      <c r="F42" s="1"/>
      <c r="G42" s="1"/>
      <c r="H42" s="1"/>
      <c r="I42" s="6"/>
    </row>
    <row r="43" spans="1:9" ht="10.5" customHeight="1">
      <c r="A43" s="1"/>
      <c r="B43" s="1"/>
      <c r="C43" s="1"/>
      <c r="D43" s="1"/>
      <c r="E43" s="1"/>
      <c r="F43" s="1"/>
      <c r="G43" s="1"/>
      <c r="H43" s="1"/>
      <c r="I43" s="13"/>
    </row>
    <row r="44" spans="1:9" ht="11.25" customHeight="1">
      <c r="A44" s="1"/>
      <c r="B44" s="1"/>
      <c r="C44" s="1"/>
      <c r="D44" s="1"/>
      <c r="E44" s="1"/>
      <c r="F44" s="1"/>
      <c r="G44" s="1"/>
      <c r="H44" s="1"/>
      <c r="I44" s="13"/>
    </row>
    <row r="45" spans="1:9" ht="12" customHeight="1">
      <c r="A45" s="1"/>
      <c r="B45" s="1"/>
      <c r="C45" s="1"/>
      <c r="D45" s="1"/>
      <c r="E45" s="1"/>
      <c r="F45" s="1"/>
      <c r="G45" s="1"/>
      <c r="H45" s="1"/>
      <c r="I45" s="9"/>
    </row>
    <row r="46" spans="1:9" ht="11.2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11.25" customHeight="1">
      <c r="A47" s="1"/>
      <c r="B47" s="1"/>
      <c r="C47" s="1"/>
      <c r="D47" s="1"/>
      <c r="E47" s="1"/>
      <c r="F47" s="1"/>
      <c r="G47" s="1"/>
      <c r="H47" s="1"/>
      <c r="I47" s="13"/>
    </row>
    <row r="48" spans="1:9" ht="12" customHeight="1">
      <c r="A48" s="1"/>
      <c r="B48" s="1"/>
      <c r="C48" s="1"/>
      <c r="D48" s="1"/>
      <c r="E48" s="1"/>
      <c r="F48" s="1"/>
      <c r="G48" s="1"/>
      <c r="H48" s="1"/>
      <c r="I48" s="13"/>
    </row>
    <row r="49" spans="1:10" ht="11.25" customHeight="1">
      <c r="A49" s="1"/>
      <c r="B49" s="1"/>
      <c r="C49" s="1"/>
      <c r="D49" s="1"/>
      <c r="E49" s="1"/>
      <c r="F49" s="1"/>
      <c r="G49" s="1"/>
      <c r="H49" s="1"/>
      <c r="I49" s="9"/>
    </row>
    <row r="50" spans="1:10" ht="10.5" customHeight="1">
      <c r="A50" s="1"/>
      <c r="B50" s="1"/>
      <c r="C50" s="1"/>
      <c r="D50" s="1"/>
      <c r="E50" s="1"/>
      <c r="F50" s="1"/>
      <c r="G50" s="1"/>
      <c r="H50" s="1"/>
      <c r="I50" s="6"/>
    </row>
    <row r="51" spans="1:10" ht="11.25" customHeight="1">
      <c r="A51" s="1"/>
      <c r="B51" s="1"/>
      <c r="C51" s="1"/>
      <c r="D51" s="1"/>
      <c r="E51" s="1"/>
      <c r="F51" s="1"/>
      <c r="G51" s="1"/>
      <c r="H51" s="1"/>
      <c r="I51" s="6"/>
    </row>
    <row r="52" spans="1:10" ht="10.5" customHeight="1">
      <c r="A52" s="1"/>
      <c r="B52" s="1"/>
      <c r="C52" s="1"/>
      <c r="D52" s="1"/>
      <c r="E52" s="1"/>
      <c r="F52" s="1"/>
      <c r="G52" s="1"/>
      <c r="H52" s="1"/>
      <c r="I52" s="6"/>
    </row>
    <row r="53" spans="1:10" ht="10.5" customHeight="1">
      <c r="A53" s="1"/>
      <c r="B53" s="1"/>
      <c r="C53" s="1"/>
      <c r="D53" s="1"/>
      <c r="E53" s="1"/>
      <c r="F53" s="1"/>
      <c r="G53" s="1"/>
      <c r="H53" s="1"/>
      <c r="I53" s="6"/>
    </row>
    <row r="54" spans="1:10" ht="12" customHeight="1">
      <c r="A54" s="1"/>
      <c r="B54" s="1"/>
      <c r="C54" s="1"/>
      <c r="D54" s="1"/>
      <c r="E54" s="1"/>
      <c r="F54" s="1"/>
      <c r="G54" s="1"/>
      <c r="H54" s="1"/>
      <c r="I54" s="6"/>
    </row>
    <row r="55" spans="1:10" ht="12" customHeight="1">
      <c r="A55" s="1"/>
      <c r="B55" s="1"/>
      <c r="C55" s="1"/>
      <c r="D55" s="1"/>
      <c r="E55" s="1"/>
      <c r="F55" s="1"/>
      <c r="G55" s="1"/>
      <c r="H55" s="1"/>
      <c r="I55" s="6"/>
    </row>
    <row r="56" spans="1:10" ht="12" customHeight="1">
      <c r="A56" s="1"/>
      <c r="B56" s="1"/>
      <c r="C56" s="1"/>
      <c r="D56" s="1"/>
      <c r="E56" s="1"/>
      <c r="F56" s="1"/>
      <c r="G56" s="1"/>
      <c r="H56" s="1"/>
      <c r="I56" s="1"/>
    </row>
    <row r="57" spans="1:10" ht="11.25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10" ht="12" customHeight="1">
      <c r="A58" s="85" t="s">
        <v>46</v>
      </c>
      <c r="B58" s="85"/>
      <c r="C58" s="85"/>
      <c r="D58" s="85"/>
      <c r="E58" s="85"/>
      <c r="F58" s="85"/>
      <c r="G58" s="85"/>
      <c r="H58" s="85"/>
      <c r="I58" s="85"/>
      <c r="J58" s="40"/>
    </row>
    <row r="59" spans="1:10" ht="1.5" customHeight="1">
      <c r="A59" s="1"/>
      <c r="B59" s="28"/>
      <c r="C59" s="28"/>
      <c r="D59" s="28"/>
      <c r="E59" s="28"/>
      <c r="F59" s="28"/>
      <c r="G59" s="28"/>
      <c r="H59" s="28"/>
      <c r="I59" s="28"/>
      <c r="J59" s="1"/>
    </row>
    <row r="60" spans="1:10" ht="11.25" customHeight="1">
      <c r="A60" s="29" t="s">
        <v>37</v>
      </c>
      <c r="B60" s="29"/>
      <c r="C60" s="29"/>
      <c r="D60" s="29"/>
      <c r="E60" s="1"/>
      <c r="F60" s="116" t="s">
        <v>45</v>
      </c>
      <c r="G60" s="116"/>
      <c r="H60" s="116"/>
      <c r="I60" s="116"/>
      <c r="J60" s="1"/>
    </row>
    <row r="61" spans="1:10" ht="9.75" customHeight="1">
      <c r="A61" s="52" t="s">
        <v>41</v>
      </c>
      <c r="B61" s="47"/>
      <c r="C61" s="47"/>
      <c r="D61" s="45"/>
      <c r="E61" s="1"/>
      <c r="F61" s="13"/>
      <c r="G61" s="47" t="s">
        <v>38</v>
      </c>
      <c r="H61" s="47"/>
      <c r="I61" s="47"/>
      <c r="J61" s="1"/>
    </row>
    <row r="62" spans="1:10" ht="11.25" customHeight="1">
      <c r="A62" s="53" t="s">
        <v>43</v>
      </c>
      <c r="B62" s="30"/>
      <c r="C62" s="47"/>
      <c r="D62" s="45"/>
      <c r="E62" s="1"/>
      <c r="F62" s="115" t="s">
        <v>39</v>
      </c>
      <c r="G62" s="115"/>
      <c r="H62" s="115"/>
      <c r="I62" s="47"/>
      <c r="J62" s="1"/>
    </row>
    <row r="63" spans="1:10" ht="15.75" customHeight="1">
      <c r="A63" s="64" t="s">
        <v>42</v>
      </c>
      <c r="B63" s="64"/>
      <c r="C63" s="64"/>
      <c r="D63" s="64"/>
      <c r="E63" s="64"/>
      <c r="F63" s="64"/>
      <c r="G63" s="64"/>
      <c r="H63" s="64"/>
      <c r="I63" s="64"/>
      <c r="J63" s="1"/>
    </row>
    <row r="64" spans="1:10" ht="15">
      <c r="A64" s="82" t="s">
        <v>44</v>
      </c>
      <c r="B64" s="83"/>
      <c r="C64" s="83"/>
      <c r="D64" s="83"/>
      <c r="E64" s="83"/>
      <c r="F64" s="83"/>
      <c r="G64" s="83"/>
      <c r="H64" s="83"/>
      <c r="I64" s="84"/>
    </row>
    <row r="65" spans="1:9" ht="14.25">
      <c r="A65" s="103" t="s">
        <v>34</v>
      </c>
      <c r="B65" s="104"/>
      <c r="C65" s="104"/>
      <c r="D65" s="104"/>
      <c r="E65" s="104"/>
      <c r="F65" s="104"/>
      <c r="G65" s="104"/>
      <c r="H65" s="104"/>
      <c r="I65" s="105"/>
    </row>
    <row r="66" spans="1:9" ht="14.25">
      <c r="A66" s="103" t="s">
        <v>33</v>
      </c>
      <c r="B66" s="104"/>
      <c r="C66" s="104"/>
      <c r="D66" s="104"/>
      <c r="E66" s="104"/>
      <c r="F66" s="104"/>
      <c r="G66" s="104"/>
      <c r="H66" s="104"/>
      <c r="I66" s="105"/>
    </row>
    <row r="67" spans="1:9" ht="14.25">
      <c r="A67" s="103" t="s">
        <v>35</v>
      </c>
      <c r="B67" s="104"/>
      <c r="C67" s="104"/>
      <c r="D67" s="104"/>
      <c r="E67" s="104"/>
      <c r="F67" s="104"/>
      <c r="G67" s="104"/>
      <c r="H67" s="104"/>
      <c r="I67" s="105"/>
    </row>
    <row r="68" spans="1:9">
      <c r="A68" s="106" t="s">
        <v>20</v>
      </c>
      <c r="B68" s="107"/>
      <c r="C68" s="71" t="s">
        <v>21</v>
      </c>
      <c r="D68" s="108"/>
      <c r="E68" s="108"/>
      <c r="F68" s="109"/>
      <c r="G68" s="72" t="s">
        <v>22</v>
      </c>
      <c r="H68" s="108"/>
      <c r="I68" s="109"/>
    </row>
    <row r="69" spans="1:9">
      <c r="A69" s="110" t="s">
        <v>36</v>
      </c>
      <c r="B69" s="111"/>
      <c r="C69" s="111"/>
      <c r="D69" s="111"/>
      <c r="E69" s="111"/>
      <c r="F69" s="111"/>
      <c r="G69" s="111"/>
      <c r="H69" s="111"/>
      <c r="I69" s="112"/>
    </row>
    <row r="70" spans="1:9">
      <c r="A70" s="65" t="s">
        <v>24</v>
      </c>
      <c r="B70" s="111"/>
      <c r="C70" s="111"/>
      <c r="D70" s="111"/>
      <c r="E70" s="111"/>
      <c r="F70" s="111"/>
      <c r="G70" s="111"/>
      <c r="H70" s="111"/>
      <c r="I70" s="112"/>
    </row>
    <row r="71" spans="1:9" ht="15">
      <c r="A71" s="86" t="s">
        <v>23</v>
      </c>
      <c r="B71" s="87"/>
      <c r="C71" s="87"/>
      <c r="D71" s="87"/>
      <c r="E71" s="87"/>
      <c r="F71" s="87"/>
      <c r="G71" s="87"/>
      <c r="H71" s="87"/>
      <c r="I71" s="88"/>
    </row>
    <row r="72" spans="1:9" ht="15">
      <c r="A72" s="89" t="s">
        <v>18</v>
      </c>
      <c r="B72" s="90"/>
      <c r="C72" s="90"/>
      <c r="D72" s="90"/>
      <c r="E72" s="90"/>
      <c r="F72" s="90"/>
      <c r="G72" s="90"/>
      <c r="H72" s="90"/>
      <c r="I72" s="91"/>
    </row>
    <row r="73" spans="1:9">
      <c r="A73" s="95" t="s">
        <v>47</v>
      </c>
      <c r="B73" s="96"/>
      <c r="C73" s="96"/>
      <c r="D73" s="96"/>
      <c r="E73" s="96"/>
      <c r="F73" s="96"/>
      <c r="G73" s="97"/>
      <c r="H73" s="98" t="s">
        <v>40</v>
      </c>
      <c r="I73" s="99"/>
    </row>
    <row r="74" spans="1:9">
      <c r="A74" s="100" t="s">
        <v>29</v>
      </c>
      <c r="B74" s="101"/>
      <c r="C74" s="101"/>
      <c r="D74" s="101"/>
      <c r="E74" s="101"/>
      <c r="F74" s="102"/>
      <c r="G74" s="92" t="s">
        <v>30</v>
      </c>
      <c r="H74" s="93"/>
      <c r="I74" s="94"/>
    </row>
    <row r="75" spans="1:9">
      <c r="A75" s="92" t="s">
        <v>27</v>
      </c>
      <c r="B75" s="93"/>
      <c r="C75" s="93"/>
      <c r="D75" s="93"/>
      <c r="E75" s="94"/>
      <c r="F75" s="100" t="s">
        <v>32</v>
      </c>
      <c r="G75" s="102"/>
      <c r="H75" s="100" t="s">
        <v>31</v>
      </c>
      <c r="I75" s="102"/>
    </row>
    <row r="76" spans="1:9">
      <c r="A76" s="92" t="s">
        <v>28</v>
      </c>
      <c r="B76" s="93"/>
      <c r="C76" s="93"/>
      <c r="D76" s="94"/>
      <c r="E76" s="92" t="s">
        <v>26</v>
      </c>
      <c r="F76" s="94"/>
      <c r="G76" s="92" t="s">
        <v>25</v>
      </c>
      <c r="H76" s="93"/>
      <c r="I76" s="94"/>
    </row>
    <row r="77" spans="1:9">
      <c r="A77" s="65" t="s">
        <v>48</v>
      </c>
      <c r="B77" s="66"/>
      <c r="C77" s="67" t="s">
        <v>51</v>
      </c>
      <c r="D77" s="68"/>
      <c r="E77" s="68"/>
      <c r="F77" s="69"/>
      <c r="G77" s="66" t="s">
        <v>71</v>
      </c>
      <c r="H77" s="66"/>
      <c r="I77" s="70"/>
    </row>
    <row r="78" spans="1:9">
      <c r="A78" s="71" t="s">
        <v>70</v>
      </c>
      <c r="B78" s="72"/>
      <c r="C78" s="72"/>
      <c r="D78" s="72"/>
      <c r="E78" s="72"/>
      <c r="F78" s="72"/>
      <c r="G78" s="72"/>
      <c r="H78" s="72"/>
      <c r="I78" s="73"/>
    </row>
    <row r="79" spans="1:9" ht="15.75">
      <c r="A79" s="7"/>
      <c r="B79" s="74" t="s">
        <v>0</v>
      </c>
      <c r="C79" s="74"/>
      <c r="D79" s="74"/>
      <c r="E79" s="54">
        <f>E80+E81</f>
        <v>1028.7</v>
      </c>
      <c r="F79" s="75" t="s">
        <v>19</v>
      </c>
      <c r="G79" s="76"/>
      <c r="H79" s="77" t="s">
        <v>72</v>
      </c>
      <c r="I79" s="78"/>
    </row>
    <row r="80" spans="1:9" ht="15.75">
      <c r="A80" s="1"/>
      <c r="B80" s="79" t="s">
        <v>1</v>
      </c>
      <c r="C80" s="80"/>
      <c r="D80" s="81"/>
      <c r="E80" s="38">
        <v>116</v>
      </c>
      <c r="F80" s="20"/>
      <c r="G80" s="21"/>
      <c r="H80" s="113" t="s">
        <v>73</v>
      </c>
      <c r="I80" s="114"/>
    </row>
    <row r="81" spans="1:9">
      <c r="A81" s="1"/>
      <c r="B81" s="79" t="s">
        <v>2</v>
      </c>
      <c r="C81" s="80"/>
      <c r="D81" s="81"/>
      <c r="E81" s="39">
        <f>D99</f>
        <v>912.7</v>
      </c>
      <c r="F81" s="62" t="s">
        <v>49</v>
      </c>
      <c r="G81" s="62"/>
      <c r="H81" s="63">
        <v>1.45</v>
      </c>
      <c r="I81" s="63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0" t="s">
        <v>3</v>
      </c>
      <c r="C83" s="10" t="s">
        <v>6</v>
      </c>
      <c r="D83" s="10" t="s">
        <v>7</v>
      </c>
      <c r="E83" s="41" t="s">
        <v>4</v>
      </c>
      <c r="F83" s="41" t="s">
        <v>8</v>
      </c>
      <c r="G83" s="41" t="s">
        <v>5</v>
      </c>
      <c r="H83" s="24"/>
      <c r="I83" s="23"/>
    </row>
    <row r="84" spans="1:9">
      <c r="A84" s="1"/>
      <c r="B84" s="42" t="s">
        <v>11</v>
      </c>
      <c r="C84" s="42">
        <v>75</v>
      </c>
      <c r="D84" s="8">
        <v>0</v>
      </c>
      <c r="E84" s="17">
        <f>IF(D84="","",D84/D99)</f>
        <v>0</v>
      </c>
      <c r="F84" s="17">
        <f>IF(E84="","",SUM(E84:E84))</f>
        <v>0</v>
      </c>
      <c r="G84" s="17">
        <f t="shared" ref="G84:G98" si="1">IF(F84="","",1-F84)</f>
        <v>1</v>
      </c>
      <c r="H84" s="24"/>
      <c r="I84" s="23"/>
    </row>
    <row r="85" spans="1:9">
      <c r="A85" s="14">
        <f>SUM(D84:D97)</f>
        <v>793.7</v>
      </c>
      <c r="B85" s="42" t="s">
        <v>12</v>
      </c>
      <c r="C85" s="42">
        <v>50</v>
      </c>
      <c r="D85" s="8">
        <v>0</v>
      </c>
      <c r="E85" s="17">
        <f>IF(D85="","",D85/D99)</f>
        <v>0</v>
      </c>
      <c r="F85" s="17">
        <f>IF(E85="","",SUM(E84:E85))</f>
        <v>0</v>
      </c>
      <c r="G85" s="17">
        <f t="shared" si="1"/>
        <v>1</v>
      </c>
      <c r="H85" s="16"/>
      <c r="I85" s="25"/>
    </row>
    <row r="86" spans="1:9">
      <c r="A86" s="1"/>
      <c r="B86" s="11" t="s">
        <v>13</v>
      </c>
      <c r="C86" s="42">
        <v>37.5</v>
      </c>
      <c r="D86" s="8">
        <v>0</v>
      </c>
      <c r="E86" s="17">
        <f>IF(D86="","",D86/D99)</f>
        <v>0</v>
      </c>
      <c r="F86" s="17">
        <f>IF(E86="","",SUM(E84:E86))</f>
        <v>0</v>
      </c>
      <c r="G86" s="17">
        <f t="shared" si="1"/>
        <v>1</v>
      </c>
      <c r="H86" s="16"/>
      <c r="I86" s="1"/>
    </row>
    <row r="87" spans="1:9">
      <c r="A87" s="1"/>
      <c r="B87" s="42" t="s">
        <v>14</v>
      </c>
      <c r="C87" s="42">
        <v>25</v>
      </c>
      <c r="D87" s="8">
        <v>0</v>
      </c>
      <c r="E87" s="17">
        <f>IF(D87="","",D87/D99)</f>
        <v>0</v>
      </c>
      <c r="F87" s="17">
        <f>IF(E87="","",SUM(E84:E87))</f>
        <v>0</v>
      </c>
      <c r="G87" s="17">
        <f t="shared" si="1"/>
        <v>1</v>
      </c>
      <c r="H87" s="1"/>
      <c r="I87" s="1"/>
    </row>
    <row r="88" spans="1:9">
      <c r="A88" s="1"/>
      <c r="B88" s="42" t="s">
        <v>15</v>
      </c>
      <c r="C88" s="42">
        <v>19</v>
      </c>
      <c r="D88" s="8">
        <v>0</v>
      </c>
      <c r="E88" s="17">
        <f>IF(D88="","",D88/D99)</f>
        <v>0</v>
      </c>
      <c r="F88" s="17">
        <f>IF(E88="","",SUM(E84:E88))</f>
        <v>0</v>
      </c>
      <c r="G88" s="17">
        <f t="shared" si="1"/>
        <v>1</v>
      </c>
      <c r="H88" s="15"/>
      <c r="I88" s="1"/>
    </row>
    <row r="89" spans="1:9">
      <c r="A89" s="1"/>
      <c r="B89" s="42" t="s">
        <v>17</v>
      </c>
      <c r="C89" s="42">
        <v>12.7</v>
      </c>
      <c r="D89" s="8">
        <v>0</v>
      </c>
      <c r="E89" s="17">
        <f>IF(D89="","",D89/D99)</f>
        <v>0</v>
      </c>
      <c r="F89" s="17">
        <f>IF(E89="","",SUM(E84:E89))</f>
        <v>0</v>
      </c>
      <c r="G89" s="17">
        <f t="shared" si="1"/>
        <v>1</v>
      </c>
      <c r="H89" s="59" t="s">
        <v>50</v>
      </c>
      <c r="I89" s="59"/>
    </row>
    <row r="90" spans="1:9">
      <c r="A90" s="1"/>
      <c r="B90" s="42" t="s">
        <v>16</v>
      </c>
      <c r="C90" s="42">
        <v>9.5</v>
      </c>
      <c r="D90" s="8">
        <v>0</v>
      </c>
      <c r="E90" s="17">
        <f>IF(D90="","",D90/D99)</f>
        <v>0</v>
      </c>
      <c r="F90" s="17">
        <f>IF(E90="","",SUM(E84:E90))</f>
        <v>0</v>
      </c>
      <c r="G90" s="17">
        <f t="shared" si="1"/>
        <v>1</v>
      </c>
      <c r="H90" s="1"/>
      <c r="I90" s="1"/>
    </row>
    <row r="91" spans="1:9" ht="15">
      <c r="A91" s="1"/>
      <c r="B91" s="43">
        <v>4</v>
      </c>
      <c r="C91" s="43">
        <v>4.75</v>
      </c>
      <c r="D91" s="8">
        <v>15.5</v>
      </c>
      <c r="E91" s="17">
        <f>IF(D91="","",D91/D99)</f>
        <v>1.6982579160731894E-2</v>
      </c>
      <c r="F91" s="17">
        <f>IF(E91="","",SUM(E84:E91))</f>
        <v>1.6982579160731894E-2</v>
      </c>
      <c r="G91" s="17">
        <f t="shared" si="1"/>
        <v>0.98301742083926813</v>
      </c>
      <c r="H91" s="60" t="s">
        <v>69</v>
      </c>
      <c r="I91" s="61"/>
    </row>
    <row r="92" spans="1:9">
      <c r="A92" s="1"/>
      <c r="B92" s="43">
        <v>10</v>
      </c>
      <c r="C92" s="43">
        <v>2</v>
      </c>
      <c r="D92" s="8">
        <v>87.8</v>
      </c>
      <c r="E92" s="17">
        <f>IF(D92="","",D92/D99)</f>
        <v>9.6198093568532914E-2</v>
      </c>
      <c r="F92" s="17">
        <f>IF(E92="","",SUM(E84:E92))</f>
        <v>0.11318067272926481</v>
      </c>
      <c r="G92" s="17">
        <f t="shared" si="1"/>
        <v>0.8868193272707352</v>
      </c>
      <c r="H92" s="34"/>
      <c r="I92" s="48"/>
    </row>
    <row r="93" spans="1:9">
      <c r="A93" s="1"/>
      <c r="B93" s="43">
        <v>20</v>
      </c>
      <c r="C93" s="43">
        <v>0.85</v>
      </c>
      <c r="D93" s="8">
        <v>178.10000000000002</v>
      </c>
      <c r="E93" s="17">
        <f>IF(D93="","",D93/D99)</f>
        <v>0.19513531280815166</v>
      </c>
      <c r="F93" s="17">
        <f>IF(E93="","",SUM(E84:E93))</f>
        <v>0.30831598553741646</v>
      </c>
      <c r="G93" s="17">
        <f t="shared" si="1"/>
        <v>0.69168401446258354</v>
      </c>
      <c r="H93" s="34"/>
      <c r="I93" s="49"/>
    </row>
    <row r="94" spans="1:9">
      <c r="A94" s="1"/>
      <c r="B94" s="2">
        <v>40</v>
      </c>
      <c r="C94" s="2">
        <v>0.42499999999999999</v>
      </c>
      <c r="D94" s="26">
        <v>125.5</v>
      </c>
      <c r="E94" s="27">
        <f>IF(D94="","",D94/D99)</f>
        <v>0.13750410868850663</v>
      </c>
      <c r="F94" s="27">
        <f>IF(E94="","",SUM(E84:E94))</f>
        <v>0.44582009422592306</v>
      </c>
      <c r="G94" s="27">
        <f t="shared" si="1"/>
        <v>0.55417990577407694</v>
      </c>
      <c r="H94" s="1"/>
      <c r="I94" s="12"/>
    </row>
    <row r="95" spans="1:9">
      <c r="A95" s="1"/>
      <c r="B95" s="43">
        <v>60</v>
      </c>
      <c r="C95" s="2">
        <v>0.25</v>
      </c>
      <c r="D95" s="8">
        <v>88.8</v>
      </c>
      <c r="E95" s="17">
        <f>IF(D95="","",D95/D99)</f>
        <v>9.7293743836967234E-2</v>
      </c>
      <c r="F95" s="17">
        <f>IF(E95="","",SUM(E84:E95))</f>
        <v>0.54311383806289026</v>
      </c>
      <c r="G95" s="17">
        <f t="shared" si="1"/>
        <v>0.45688616193710974</v>
      </c>
      <c r="H95" s="45"/>
      <c r="I95" s="35"/>
    </row>
    <row r="96" spans="1:9">
      <c r="A96" s="1"/>
      <c r="B96" s="43">
        <v>100</v>
      </c>
      <c r="C96" s="2">
        <v>0.15</v>
      </c>
      <c r="D96" s="8">
        <v>133.20000000000002</v>
      </c>
      <c r="E96" s="17">
        <f>IF(D96="","",D96/D99)</f>
        <v>0.14594061575545086</v>
      </c>
      <c r="F96" s="17">
        <f>IF(E96="","",SUM(E84:E96))</f>
        <v>0.68905445381834118</v>
      </c>
      <c r="G96" s="17">
        <f t="shared" si="1"/>
        <v>0.31094554618165882</v>
      </c>
      <c r="H96" s="45"/>
      <c r="I96" s="35"/>
    </row>
    <row r="97" spans="1:9">
      <c r="A97" s="1"/>
      <c r="B97" s="43">
        <v>200</v>
      </c>
      <c r="C97" s="2">
        <v>7.4999999999999997E-2</v>
      </c>
      <c r="D97" s="8">
        <v>164.8</v>
      </c>
      <c r="E97" s="17">
        <f>IF(D97="","",D97/D99)</f>
        <v>0.18056316423797525</v>
      </c>
      <c r="F97" s="17">
        <f>IF(E97="","",SUM(E84:E97))</f>
        <v>0.86961761805631643</v>
      </c>
      <c r="G97" s="17">
        <f t="shared" si="1"/>
        <v>0.13038238194368357</v>
      </c>
      <c r="H97" s="34"/>
      <c r="I97" s="50"/>
    </row>
    <row r="98" spans="1:9">
      <c r="A98" s="1"/>
      <c r="B98" s="43" t="s">
        <v>9</v>
      </c>
      <c r="C98" s="43"/>
      <c r="D98" s="26">
        <v>119</v>
      </c>
      <c r="E98" s="27">
        <f>IF(D98="","",D98/D99)</f>
        <v>0.13038238194368357</v>
      </c>
      <c r="F98" s="18">
        <f>IF(E98="","",SUM(E84:E98))</f>
        <v>1</v>
      </c>
      <c r="G98" s="17">
        <f t="shared" si="1"/>
        <v>0</v>
      </c>
      <c r="H98" s="36"/>
      <c r="I98" s="35"/>
    </row>
    <row r="99" spans="1:9">
      <c r="A99" s="1"/>
      <c r="B99" s="37" t="s">
        <v>10</v>
      </c>
      <c r="C99" s="43"/>
      <c r="D99" s="22">
        <f>SUM(D84:D98)</f>
        <v>912.7</v>
      </c>
      <c r="E99" s="17">
        <f>SUM(E84:E98)</f>
        <v>1</v>
      </c>
      <c r="F99" s="19"/>
      <c r="G99" s="19"/>
      <c r="H99" s="44"/>
      <c r="I99" s="51"/>
    </row>
    <row r="100" spans="1:9">
      <c r="A100" s="1"/>
      <c r="B100" s="1"/>
      <c r="C100" s="1"/>
      <c r="D100" s="1"/>
      <c r="E100" s="1"/>
      <c r="F100" s="1"/>
      <c r="G100" s="1"/>
      <c r="H100" s="1"/>
      <c r="I100" s="9"/>
    </row>
    <row r="101" spans="1:9" ht="13.5">
      <c r="A101" s="1"/>
      <c r="B101" s="46"/>
      <c r="C101" s="3"/>
      <c r="D101" s="46"/>
      <c r="E101" s="3"/>
      <c r="F101" s="46"/>
      <c r="G101" s="4"/>
      <c r="H101" s="35"/>
      <c r="I101" s="9"/>
    </row>
    <row r="102" spans="1:9" ht="13.5">
      <c r="A102" s="1"/>
      <c r="B102" s="5"/>
      <c r="C102" s="3"/>
      <c r="D102" s="46"/>
      <c r="E102" s="3"/>
      <c r="F102" s="46"/>
      <c r="G102" s="1"/>
      <c r="H102" s="1"/>
      <c r="I102" s="9"/>
    </row>
    <row r="103" spans="1:9">
      <c r="A103" s="1"/>
      <c r="B103" s="1"/>
      <c r="C103" s="1"/>
      <c r="D103" s="1"/>
      <c r="E103" s="1"/>
      <c r="F103" s="1"/>
      <c r="G103" s="1"/>
      <c r="H103" s="1"/>
      <c r="I103" s="9"/>
    </row>
    <row r="104" spans="1:9">
      <c r="A104" s="1"/>
      <c r="B104" s="1"/>
      <c r="C104" s="1"/>
      <c r="D104" s="1"/>
      <c r="E104" s="1"/>
      <c r="F104" s="1"/>
      <c r="G104" s="1"/>
      <c r="H104" s="1"/>
      <c r="I104" s="9"/>
    </row>
    <row r="105" spans="1:9">
      <c r="A105" s="1"/>
      <c r="B105" s="1"/>
      <c r="C105" s="1"/>
      <c r="D105" s="1"/>
      <c r="E105" s="1"/>
      <c r="F105" s="1"/>
      <c r="G105" s="1"/>
      <c r="H105" s="1"/>
      <c r="I105" s="6"/>
    </row>
    <row r="106" spans="1:9">
      <c r="A106" s="1"/>
      <c r="B106" s="1"/>
      <c r="C106" s="1"/>
      <c r="D106" s="1"/>
      <c r="E106" s="1"/>
      <c r="F106" s="1"/>
      <c r="G106" s="1"/>
      <c r="H106" s="1"/>
      <c r="I106" s="13"/>
    </row>
    <row r="107" spans="1:9">
      <c r="A107" s="1"/>
      <c r="B107" s="1"/>
      <c r="C107" s="1"/>
      <c r="D107" s="1"/>
      <c r="E107" s="1"/>
      <c r="F107" s="1"/>
      <c r="G107" s="1"/>
      <c r="H107" s="1"/>
      <c r="I107" s="13"/>
    </row>
    <row r="108" spans="1:9">
      <c r="A108" s="1"/>
      <c r="B108" s="1"/>
      <c r="C108" s="1"/>
      <c r="D108" s="1"/>
      <c r="E108" s="1"/>
      <c r="F108" s="1"/>
      <c r="G108" s="1"/>
      <c r="H108" s="1"/>
      <c r="I108" s="9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3"/>
    </row>
    <row r="111" spans="1:9">
      <c r="A111" s="1"/>
      <c r="B111" s="1"/>
      <c r="C111" s="1"/>
      <c r="D111" s="1"/>
      <c r="E111" s="1"/>
      <c r="F111" s="1"/>
      <c r="G111" s="1"/>
      <c r="H111" s="1"/>
      <c r="I111" s="13"/>
    </row>
    <row r="112" spans="1:9">
      <c r="A112" s="1"/>
      <c r="B112" s="1"/>
      <c r="C112" s="1"/>
      <c r="D112" s="1"/>
      <c r="E112" s="1"/>
      <c r="F112" s="1"/>
      <c r="G112" s="1"/>
      <c r="H112" s="1"/>
      <c r="I112" s="9"/>
    </row>
    <row r="113" spans="1:9">
      <c r="A113" s="1"/>
      <c r="B113" s="1"/>
      <c r="C113" s="1"/>
      <c r="D113" s="1"/>
      <c r="E113" s="1"/>
      <c r="F113" s="1"/>
      <c r="G113" s="1"/>
      <c r="H113" s="1"/>
      <c r="I113" s="6"/>
    </row>
    <row r="114" spans="1:9">
      <c r="A114" s="1"/>
      <c r="B114" s="1"/>
      <c r="C114" s="1"/>
      <c r="D114" s="1"/>
      <c r="E114" s="1"/>
      <c r="F114" s="1"/>
      <c r="G114" s="1"/>
      <c r="H114" s="1"/>
      <c r="I114" s="6"/>
    </row>
    <row r="115" spans="1:9">
      <c r="A115" s="1"/>
      <c r="B115" s="1"/>
      <c r="C115" s="1"/>
      <c r="D115" s="1"/>
      <c r="E115" s="1"/>
      <c r="F115" s="1"/>
      <c r="G115" s="1"/>
      <c r="H115" s="1"/>
      <c r="I115" s="6"/>
    </row>
    <row r="116" spans="1:9">
      <c r="A116" s="1"/>
      <c r="B116" s="1"/>
      <c r="C116" s="1"/>
      <c r="D116" s="1"/>
      <c r="E116" s="1"/>
      <c r="F116" s="1"/>
      <c r="G116" s="1"/>
      <c r="H116" s="1"/>
      <c r="I116" s="6"/>
    </row>
    <row r="117" spans="1:9">
      <c r="A117" s="1"/>
      <c r="B117" s="1"/>
      <c r="C117" s="1"/>
      <c r="D117" s="1"/>
      <c r="E117" s="1"/>
      <c r="F117" s="1"/>
      <c r="G117" s="1"/>
      <c r="H117" s="1"/>
      <c r="I117" s="6"/>
    </row>
    <row r="118" spans="1:9">
      <c r="A118" s="1"/>
      <c r="B118" s="1"/>
      <c r="C118" s="1"/>
      <c r="D118" s="1"/>
      <c r="E118" s="1"/>
      <c r="F118" s="1"/>
      <c r="G118" s="1"/>
      <c r="H118" s="1"/>
      <c r="I118" s="6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85" t="s">
        <v>46</v>
      </c>
      <c r="B121" s="85"/>
      <c r="C121" s="85"/>
      <c r="D121" s="85"/>
      <c r="E121" s="85"/>
      <c r="F121" s="85"/>
      <c r="G121" s="85"/>
      <c r="H121" s="85"/>
      <c r="I121" s="85"/>
    </row>
    <row r="122" spans="1:9">
      <c r="A122" s="1"/>
      <c r="B122" s="28"/>
      <c r="C122" s="28"/>
      <c r="D122" s="28"/>
      <c r="E122" s="28"/>
      <c r="F122" s="28"/>
      <c r="G122" s="28"/>
      <c r="H122" s="28"/>
      <c r="I122" s="28"/>
    </row>
    <row r="123" spans="1:9">
      <c r="A123" s="29" t="s">
        <v>37</v>
      </c>
      <c r="B123" s="29"/>
      <c r="C123" s="29"/>
      <c r="D123" s="29"/>
      <c r="E123" s="1"/>
      <c r="F123" s="116" t="s">
        <v>45</v>
      </c>
      <c r="G123" s="116"/>
      <c r="H123" s="116"/>
      <c r="I123" s="116"/>
    </row>
    <row r="124" spans="1:9">
      <c r="A124" s="52" t="s">
        <v>41</v>
      </c>
      <c r="B124" s="47"/>
      <c r="C124" s="47"/>
      <c r="D124" s="45"/>
      <c r="E124" s="1"/>
      <c r="F124" s="13"/>
      <c r="G124" s="47" t="s">
        <v>38</v>
      </c>
      <c r="H124" s="47"/>
      <c r="I124" s="47"/>
    </row>
    <row r="125" spans="1:9">
      <c r="A125" s="53" t="s">
        <v>43</v>
      </c>
      <c r="B125" s="30"/>
      <c r="C125" s="47"/>
      <c r="D125" s="45"/>
      <c r="E125" s="1"/>
      <c r="F125" s="115" t="s">
        <v>39</v>
      </c>
      <c r="G125" s="115"/>
      <c r="H125" s="115"/>
      <c r="I125" s="47"/>
    </row>
    <row r="126" spans="1:9">
      <c r="A126" s="64" t="s">
        <v>42</v>
      </c>
      <c r="B126" s="64"/>
      <c r="C126" s="64"/>
      <c r="D126" s="64"/>
      <c r="E126" s="64"/>
      <c r="F126" s="64"/>
      <c r="G126" s="64"/>
      <c r="H126" s="64"/>
      <c r="I126" s="64"/>
    </row>
    <row r="127" spans="1:9" ht="15">
      <c r="A127" s="82" t="s">
        <v>44</v>
      </c>
      <c r="B127" s="83"/>
      <c r="C127" s="83"/>
      <c r="D127" s="83"/>
      <c r="E127" s="83"/>
      <c r="F127" s="83"/>
      <c r="G127" s="83"/>
      <c r="H127" s="83"/>
      <c r="I127" s="84"/>
    </row>
    <row r="128" spans="1:9" ht="14.25">
      <c r="A128" s="103" t="s">
        <v>34</v>
      </c>
      <c r="B128" s="104"/>
      <c r="C128" s="104"/>
      <c r="D128" s="104"/>
      <c r="E128" s="104"/>
      <c r="F128" s="104"/>
      <c r="G128" s="104"/>
      <c r="H128" s="104"/>
      <c r="I128" s="105"/>
    </row>
    <row r="129" spans="1:9" ht="14.25">
      <c r="A129" s="103" t="s">
        <v>33</v>
      </c>
      <c r="B129" s="104"/>
      <c r="C129" s="104"/>
      <c r="D129" s="104"/>
      <c r="E129" s="104"/>
      <c r="F129" s="104"/>
      <c r="G129" s="104"/>
      <c r="H129" s="104"/>
      <c r="I129" s="105"/>
    </row>
    <row r="130" spans="1:9" ht="14.25">
      <c r="A130" s="103" t="s">
        <v>35</v>
      </c>
      <c r="B130" s="104"/>
      <c r="C130" s="104"/>
      <c r="D130" s="104"/>
      <c r="E130" s="104"/>
      <c r="F130" s="104"/>
      <c r="G130" s="104"/>
      <c r="H130" s="104"/>
      <c r="I130" s="105"/>
    </row>
    <row r="131" spans="1:9">
      <c r="A131" s="106" t="s">
        <v>20</v>
      </c>
      <c r="B131" s="107"/>
      <c r="C131" s="71" t="s">
        <v>21</v>
      </c>
      <c r="D131" s="108"/>
      <c r="E131" s="108"/>
      <c r="F131" s="109"/>
      <c r="G131" s="72" t="s">
        <v>22</v>
      </c>
      <c r="H131" s="108"/>
      <c r="I131" s="109"/>
    </row>
    <row r="132" spans="1:9">
      <c r="A132" s="110" t="s">
        <v>36</v>
      </c>
      <c r="B132" s="111"/>
      <c r="C132" s="111"/>
      <c r="D132" s="111"/>
      <c r="E132" s="111"/>
      <c r="F132" s="111"/>
      <c r="G132" s="111"/>
      <c r="H132" s="111"/>
      <c r="I132" s="112"/>
    </row>
    <row r="133" spans="1:9">
      <c r="A133" s="65" t="s">
        <v>24</v>
      </c>
      <c r="B133" s="111"/>
      <c r="C133" s="111"/>
      <c r="D133" s="111"/>
      <c r="E133" s="111"/>
      <c r="F133" s="111"/>
      <c r="G133" s="111"/>
      <c r="H133" s="111"/>
      <c r="I133" s="112"/>
    </row>
    <row r="134" spans="1:9" ht="15">
      <c r="A134" s="86" t="s">
        <v>23</v>
      </c>
      <c r="B134" s="87"/>
      <c r="C134" s="87"/>
      <c r="D134" s="87"/>
      <c r="E134" s="87"/>
      <c r="F134" s="87"/>
      <c r="G134" s="87"/>
      <c r="H134" s="87"/>
      <c r="I134" s="88"/>
    </row>
    <row r="135" spans="1:9" ht="15">
      <c r="A135" s="89" t="s">
        <v>18</v>
      </c>
      <c r="B135" s="90"/>
      <c r="C135" s="90"/>
      <c r="D135" s="90"/>
      <c r="E135" s="90"/>
      <c r="F135" s="90"/>
      <c r="G135" s="90"/>
      <c r="H135" s="90"/>
      <c r="I135" s="91"/>
    </row>
    <row r="136" spans="1:9">
      <c r="A136" s="95" t="s">
        <v>47</v>
      </c>
      <c r="B136" s="96"/>
      <c r="C136" s="96"/>
      <c r="D136" s="96"/>
      <c r="E136" s="96"/>
      <c r="F136" s="96"/>
      <c r="G136" s="97"/>
      <c r="H136" s="98" t="s">
        <v>40</v>
      </c>
      <c r="I136" s="99"/>
    </row>
    <row r="137" spans="1:9">
      <c r="A137" s="100" t="s">
        <v>29</v>
      </c>
      <c r="B137" s="101"/>
      <c r="C137" s="101"/>
      <c r="D137" s="101"/>
      <c r="E137" s="101"/>
      <c r="F137" s="102"/>
      <c r="G137" s="92" t="s">
        <v>30</v>
      </c>
      <c r="H137" s="93"/>
      <c r="I137" s="94"/>
    </row>
    <row r="138" spans="1:9">
      <c r="A138" s="92" t="s">
        <v>27</v>
      </c>
      <c r="B138" s="93"/>
      <c r="C138" s="93"/>
      <c r="D138" s="93"/>
      <c r="E138" s="94"/>
      <c r="F138" s="100" t="s">
        <v>32</v>
      </c>
      <c r="G138" s="102"/>
      <c r="H138" s="100" t="s">
        <v>31</v>
      </c>
      <c r="I138" s="102"/>
    </row>
    <row r="139" spans="1:9">
      <c r="A139" s="92" t="s">
        <v>28</v>
      </c>
      <c r="B139" s="93"/>
      <c r="C139" s="93"/>
      <c r="D139" s="94"/>
      <c r="E139" s="92" t="s">
        <v>26</v>
      </c>
      <c r="F139" s="94"/>
      <c r="G139" s="92" t="s">
        <v>25</v>
      </c>
      <c r="H139" s="93"/>
      <c r="I139" s="94"/>
    </row>
    <row r="140" spans="1:9">
      <c r="A140" s="65" t="s">
        <v>48</v>
      </c>
      <c r="B140" s="66"/>
      <c r="C140" s="67" t="s">
        <v>64</v>
      </c>
      <c r="D140" s="68"/>
      <c r="E140" s="68"/>
      <c r="F140" s="69"/>
      <c r="G140" s="66" t="s">
        <v>71</v>
      </c>
      <c r="H140" s="66"/>
      <c r="I140" s="70"/>
    </row>
    <row r="141" spans="1:9">
      <c r="A141" s="71" t="s">
        <v>70</v>
      </c>
      <c r="B141" s="72"/>
      <c r="C141" s="72"/>
      <c r="D141" s="72"/>
      <c r="E141" s="72"/>
      <c r="F141" s="72"/>
      <c r="G141" s="72"/>
      <c r="H141" s="72"/>
      <c r="I141" s="73"/>
    </row>
    <row r="142" spans="1:9" ht="15.75">
      <c r="A142" s="7"/>
      <c r="B142" s="74" t="s">
        <v>0</v>
      </c>
      <c r="C142" s="74"/>
      <c r="D142" s="74"/>
      <c r="E142" s="54">
        <f>E143+E144</f>
        <v>779.09999999999991</v>
      </c>
      <c r="F142" s="75" t="s">
        <v>19</v>
      </c>
      <c r="G142" s="76"/>
      <c r="H142" s="77" t="s">
        <v>72</v>
      </c>
      <c r="I142" s="78"/>
    </row>
    <row r="143" spans="1:9" ht="15.75">
      <c r="A143" s="1"/>
      <c r="B143" s="79" t="s">
        <v>1</v>
      </c>
      <c r="C143" s="80"/>
      <c r="D143" s="81"/>
      <c r="E143" s="38">
        <v>116</v>
      </c>
      <c r="F143" s="20"/>
      <c r="G143" s="21"/>
      <c r="H143" s="113" t="s">
        <v>73</v>
      </c>
      <c r="I143" s="114"/>
    </row>
    <row r="144" spans="1:9">
      <c r="A144" s="1"/>
      <c r="B144" s="79" t="s">
        <v>2</v>
      </c>
      <c r="C144" s="80"/>
      <c r="D144" s="81"/>
      <c r="E144" s="39">
        <f>D162</f>
        <v>663.09999999999991</v>
      </c>
      <c r="F144" s="62" t="s">
        <v>49</v>
      </c>
      <c r="G144" s="62"/>
      <c r="H144" s="63">
        <v>2.35</v>
      </c>
      <c r="I144" s="63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0" t="s">
        <v>3</v>
      </c>
      <c r="C146" s="10" t="s">
        <v>6</v>
      </c>
      <c r="D146" s="10" t="s">
        <v>7</v>
      </c>
      <c r="E146" s="41" t="s">
        <v>4</v>
      </c>
      <c r="F146" s="41" t="s">
        <v>8</v>
      </c>
      <c r="G146" s="41" t="s">
        <v>5</v>
      </c>
      <c r="H146" s="24"/>
      <c r="I146" s="23"/>
    </row>
    <row r="147" spans="1:9">
      <c r="A147" s="1"/>
      <c r="B147" s="42" t="s">
        <v>11</v>
      </c>
      <c r="C147" s="42">
        <v>75</v>
      </c>
      <c r="D147" s="8">
        <v>0</v>
      </c>
      <c r="E147" s="17">
        <f>IF(D147="","",D147/D162)</f>
        <v>0</v>
      </c>
      <c r="F147" s="17">
        <f>IF(E147="","",SUM(E147:E147))</f>
        <v>0</v>
      </c>
      <c r="G147" s="17">
        <f t="shared" ref="G147:G161" si="2">IF(F147="","",1-F147)</f>
        <v>1</v>
      </c>
      <c r="H147" s="24"/>
      <c r="I147" s="23"/>
    </row>
    <row r="148" spans="1:9">
      <c r="A148" s="14">
        <f>SUM(D147:D160)</f>
        <v>588.09999999999991</v>
      </c>
      <c r="B148" s="42" t="s">
        <v>12</v>
      </c>
      <c r="C148" s="42">
        <v>50</v>
      </c>
      <c r="D148" s="8">
        <v>0</v>
      </c>
      <c r="E148" s="17">
        <f>IF(D148="","",D148/D162)</f>
        <v>0</v>
      </c>
      <c r="F148" s="17">
        <f>IF(E148="","",SUM(E147:E148))</f>
        <v>0</v>
      </c>
      <c r="G148" s="17">
        <f t="shared" si="2"/>
        <v>1</v>
      </c>
      <c r="H148" s="16"/>
      <c r="I148" s="25"/>
    </row>
    <row r="149" spans="1:9">
      <c r="A149" s="1"/>
      <c r="B149" s="11" t="s">
        <v>13</v>
      </c>
      <c r="C149" s="42">
        <v>37.5</v>
      </c>
      <c r="D149" s="8">
        <v>0</v>
      </c>
      <c r="E149" s="17">
        <f>IF(D149="","",D149/D162)</f>
        <v>0</v>
      </c>
      <c r="F149" s="17">
        <f>IF(E149="","",SUM(E147:E149))</f>
        <v>0</v>
      </c>
      <c r="G149" s="17">
        <f t="shared" si="2"/>
        <v>1</v>
      </c>
      <c r="H149" s="16"/>
      <c r="I149" s="1"/>
    </row>
    <row r="150" spans="1:9">
      <c r="A150" s="1"/>
      <c r="B150" s="42" t="s">
        <v>14</v>
      </c>
      <c r="C150" s="42">
        <v>25</v>
      </c>
      <c r="D150" s="8">
        <v>0</v>
      </c>
      <c r="E150" s="17">
        <f>IF(D150="","",D150/D162)</f>
        <v>0</v>
      </c>
      <c r="F150" s="17">
        <f>IF(E150="","",SUM(E147:E150))</f>
        <v>0</v>
      </c>
      <c r="G150" s="17">
        <f t="shared" si="2"/>
        <v>1</v>
      </c>
      <c r="H150" s="1"/>
      <c r="I150" s="1"/>
    </row>
    <row r="151" spans="1:9">
      <c r="A151" s="1"/>
      <c r="B151" s="42" t="s">
        <v>15</v>
      </c>
      <c r="C151" s="42">
        <v>19</v>
      </c>
      <c r="D151" s="8">
        <v>0</v>
      </c>
      <c r="E151" s="17">
        <f>IF(D151="","",D151/D162)</f>
        <v>0</v>
      </c>
      <c r="F151" s="17">
        <f>IF(E151="","",SUM(E147:E151))</f>
        <v>0</v>
      </c>
      <c r="G151" s="17">
        <f t="shared" si="2"/>
        <v>1</v>
      </c>
      <c r="H151" s="15"/>
      <c r="I151" s="1"/>
    </row>
    <row r="152" spans="1:9">
      <c r="A152" s="1"/>
      <c r="B152" s="42" t="s">
        <v>17</v>
      </c>
      <c r="C152" s="42">
        <v>12.7</v>
      </c>
      <c r="D152" s="8">
        <v>0</v>
      </c>
      <c r="E152" s="17">
        <f>IF(D152="","",D152/D162)</f>
        <v>0</v>
      </c>
      <c r="F152" s="17">
        <f>IF(E152="","",SUM(E147:E152))</f>
        <v>0</v>
      </c>
      <c r="G152" s="17">
        <f t="shared" si="2"/>
        <v>1</v>
      </c>
      <c r="H152" s="59" t="s">
        <v>50</v>
      </c>
      <c r="I152" s="59"/>
    </row>
    <row r="153" spans="1:9">
      <c r="A153" s="1"/>
      <c r="B153" s="42" t="s">
        <v>16</v>
      </c>
      <c r="C153" s="42">
        <v>9.5</v>
      </c>
      <c r="D153" s="8">
        <v>0</v>
      </c>
      <c r="E153" s="17">
        <f>IF(D153="","",D153/D162)</f>
        <v>0</v>
      </c>
      <c r="F153" s="17">
        <f>IF(E153="","",SUM(E147:E153))</f>
        <v>0</v>
      </c>
      <c r="G153" s="17">
        <f t="shared" si="2"/>
        <v>1</v>
      </c>
      <c r="H153" s="1"/>
      <c r="I153" s="1"/>
    </row>
    <row r="154" spans="1:9" ht="15">
      <c r="A154" s="1"/>
      <c r="B154" s="43">
        <v>4</v>
      </c>
      <c r="C154" s="43">
        <v>4.75</v>
      </c>
      <c r="D154" s="8">
        <v>13.200000000000001</v>
      </c>
      <c r="E154" s="17">
        <f>IF(D154="","",D154/D162)</f>
        <v>1.990649977378978E-2</v>
      </c>
      <c r="F154" s="17">
        <f>IF(E154="","",SUM(E147:E154))</f>
        <v>1.990649977378978E-2</v>
      </c>
      <c r="G154" s="17">
        <f t="shared" si="2"/>
        <v>0.98009350022621022</v>
      </c>
      <c r="H154" s="60" t="s">
        <v>68</v>
      </c>
      <c r="I154" s="61"/>
    </row>
    <row r="155" spans="1:9">
      <c r="A155" s="1"/>
      <c r="B155" s="43">
        <v>10</v>
      </c>
      <c r="C155" s="43">
        <v>2</v>
      </c>
      <c r="D155" s="8">
        <v>53.8</v>
      </c>
      <c r="E155" s="17">
        <f>IF(D155="","",D155/D162)</f>
        <v>8.1134067259840154E-2</v>
      </c>
      <c r="F155" s="17">
        <f>IF(E155="","",SUM(E147:E155))</f>
        <v>0.10104056703362993</v>
      </c>
      <c r="G155" s="17">
        <f t="shared" si="2"/>
        <v>0.89895943296637004</v>
      </c>
      <c r="H155" s="34"/>
      <c r="I155" s="48"/>
    </row>
    <row r="156" spans="1:9">
      <c r="A156" s="1"/>
      <c r="B156" s="43">
        <v>20</v>
      </c>
      <c r="C156" s="43">
        <v>0.85</v>
      </c>
      <c r="D156" s="8">
        <v>162.5</v>
      </c>
      <c r="E156" s="17">
        <f>IF(D156="","",D156/D162)</f>
        <v>0.24506107676066963</v>
      </c>
      <c r="F156" s="17">
        <f>IF(E156="","",SUM(E147:E156))</f>
        <v>0.34610164379429953</v>
      </c>
      <c r="G156" s="17">
        <f t="shared" si="2"/>
        <v>0.65389835620570047</v>
      </c>
      <c r="H156" s="34"/>
      <c r="I156" s="49"/>
    </row>
    <row r="157" spans="1:9">
      <c r="A157" s="1"/>
      <c r="B157" s="2">
        <v>40</v>
      </c>
      <c r="C157" s="2">
        <v>0.42499999999999999</v>
      </c>
      <c r="D157" s="26">
        <v>115.2</v>
      </c>
      <c r="E157" s="27">
        <f>IF(D157="","",D157/D162)</f>
        <v>0.17372945257125624</v>
      </c>
      <c r="F157" s="27">
        <f>IF(E157="","",SUM(E147:E157))</f>
        <v>0.5198310963655558</v>
      </c>
      <c r="G157" s="27">
        <f t="shared" si="2"/>
        <v>0.4801689036344442</v>
      </c>
      <c r="H157" s="1"/>
      <c r="I157" s="12"/>
    </row>
    <row r="158" spans="1:9">
      <c r="A158" s="1"/>
      <c r="B158" s="43">
        <v>60</v>
      </c>
      <c r="C158" s="2">
        <v>0.25</v>
      </c>
      <c r="D158" s="8">
        <v>71.099999999999994</v>
      </c>
      <c r="E158" s="17">
        <f>IF(D158="","",D158/D162)</f>
        <v>0.1072236465088222</v>
      </c>
      <c r="F158" s="17">
        <f>IF(E158="","",SUM(E147:E158))</f>
        <v>0.62705474287437801</v>
      </c>
      <c r="G158" s="17">
        <f t="shared" si="2"/>
        <v>0.37294525712562199</v>
      </c>
      <c r="H158" s="45"/>
      <c r="I158" s="35"/>
    </row>
    <row r="159" spans="1:9">
      <c r="A159" s="1"/>
      <c r="B159" s="43">
        <v>100</v>
      </c>
      <c r="C159" s="2">
        <v>0.15</v>
      </c>
      <c r="D159" s="8">
        <v>78.8</v>
      </c>
      <c r="E159" s="17">
        <f>IF(D159="","",D159/D162)</f>
        <v>0.11883577137686625</v>
      </c>
      <c r="F159" s="17">
        <f>IF(E159="","",SUM(E147:E159))</f>
        <v>0.74589051425124431</v>
      </c>
      <c r="G159" s="17">
        <f t="shared" si="2"/>
        <v>0.25410948574875569</v>
      </c>
      <c r="H159" s="45"/>
      <c r="I159" s="35"/>
    </row>
    <row r="160" spans="1:9">
      <c r="A160" s="1"/>
      <c r="B160" s="43">
        <v>200</v>
      </c>
      <c r="C160" s="2">
        <v>7.4999999999999997E-2</v>
      </c>
      <c r="D160" s="8">
        <v>93.5</v>
      </c>
      <c r="E160" s="17">
        <f>IF(D160="","",D160/D162)</f>
        <v>0.1410043733976776</v>
      </c>
      <c r="F160" s="17">
        <f>IF(E160="","",SUM(E147:E160))</f>
        <v>0.88689488764892188</v>
      </c>
      <c r="G160" s="17">
        <f t="shared" si="2"/>
        <v>0.11310511235107812</v>
      </c>
      <c r="H160" s="34"/>
      <c r="I160" s="50"/>
    </row>
    <row r="161" spans="1:9">
      <c r="A161" s="1"/>
      <c r="B161" s="43" t="s">
        <v>9</v>
      </c>
      <c r="C161" s="43"/>
      <c r="D161" s="26">
        <v>75</v>
      </c>
      <c r="E161" s="27">
        <f>IF(D161="","",D161/D162)</f>
        <v>0.11310511235107829</v>
      </c>
      <c r="F161" s="18">
        <f>IF(E161="","",SUM(E147:E161))</f>
        <v>1.0000000000000002</v>
      </c>
      <c r="G161" s="17">
        <f t="shared" si="2"/>
        <v>-2.2204460492503131E-16</v>
      </c>
      <c r="H161" s="36"/>
      <c r="I161" s="35"/>
    </row>
    <row r="162" spans="1:9">
      <c r="A162" s="1"/>
      <c r="B162" s="37" t="s">
        <v>10</v>
      </c>
      <c r="C162" s="43"/>
      <c r="D162" s="22">
        <f>SUM(D147:D161)</f>
        <v>663.09999999999991</v>
      </c>
      <c r="E162" s="17">
        <f>SUM(E147:E161)</f>
        <v>1.0000000000000002</v>
      </c>
      <c r="F162" s="19"/>
      <c r="G162" s="19"/>
      <c r="H162" s="44"/>
      <c r="I162" s="51"/>
    </row>
    <row r="163" spans="1:9">
      <c r="A163" s="1"/>
      <c r="B163" s="1"/>
      <c r="C163" s="1"/>
      <c r="D163" s="1"/>
      <c r="E163" s="1"/>
      <c r="F163" s="1"/>
      <c r="G163" s="1"/>
      <c r="H163" s="1"/>
      <c r="I163" s="9"/>
    </row>
    <row r="164" spans="1:9" ht="13.5">
      <c r="A164" s="1"/>
      <c r="B164" s="46"/>
      <c r="C164" s="3"/>
      <c r="D164" s="46"/>
      <c r="E164" s="3"/>
      <c r="F164" s="46"/>
      <c r="G164" s="4"/>
      <c r="H164" s="35"/>
      <c r="I164" s="9"/>
    </row>
    <row r="165" spans="1:9" ht="13.5">
      <c r="A165" s="1"/>
      <c r="B165" s="5"/>
      <c r="C165" s="3"/>
      <c r="D165" s="46"/>
      <c r="E165" s="3"/>
      <c r="F165" s="46"/>
      <c r="G165" s="1"/>
      <c r="H165" s="1"/>
      <c r="I165" s="9"/>
    </row>
    <row r="166" spans="1:9">
      <c r="A166" s="1"/>
      <c r="B166" s="1"/>
      <c r="C166" s="1"/>
      <c r="D166" s="1"/>
      <c r="E166" s="1"/>
      <c r="F166" s="1"/>
      <c r="G166" s="1"/>
      <c r="H166" s="1"/>
      <c r="I166" s="9"/>
    </row>
    <row r="167" spans="1:9">
      <c r="A167" s="1"/>
      <c r="B167" s="1"/>
      <c r="C167" s="1"/>
      <c r="D167" s="1"/>
      <c r="E167" s="1"/>
      <c r="F167" s="1"/>
      <c r="G167" s="1"/>
      <c r="H167" s="1"/>
      <c r="I167" s="9"/>
    </row>
    <row r="168" spans="1:9">
      <c r="A168" s="1"/>
      <c r="B168" s="1"/>
      <c r="C168" s="1"/>
      <c r="D168" s="1"/>
      <c r="E168" s="1"/>
      <c r="F168" s="1"/>
      <c r="G168" s="1"/>
      <c r="H168" s="1"/>
      <c r="I168" s="6"/>
    </row>
    <row r="169" spans="1:9">
      <c r="A169" s="1"/>
      <c r="B169" s="1"/>
      <c r="C169" s="1"/>
      <c r="D169" s="1"/>
      <c r="E169" s="1"/>
      <c r="F169" s="1"/>
      <c r="G169" s="1"/>
      <c r="H169" s="1"/>
      <c r="I169" s="13"/>
    </row>
    <row r="170" spans="1:9">
      <c r="A170" s="1"/>
      <c r="B170" s="1"/>
      <c r="C170" s="1"/>
      <c r="D170" s="1"/>
      <c r="E170" s="1"/>
      <c r="F170" s="1"/>
      <c r="G170" s="1"/>
      <c r="H170" s="1"/>
      <c r="I170" s="13"/>
    </row>
    <row r="171" spans="1:9">
      <c r="A171" s="1"/>
      <c r="B171" s="1"/>
      <c r="C171" s="1"/>
      <c r="D171" s="1"/>
      <c r="E171" s="1"/>
      <c r="F171" s="1"/>
      <c r="G171" s="1"/>
      <c r="H171" s="1"/>
      <c r="I171" s="9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3"/>
    </row>
    <row r="174" spans="1:9">
      <c r="A174" s="1"/>
      <c r="B174" s="1"/>
      <c r="C174" s="1"/>
      <c r="D174" s="1"/>
      <c r="E174" s="1"/>
      <c r="F174" s="1"/>
      <c r="G174" s="1"/>
      <c r="H174" s="1"/>
      <c r="I174" s="13"/>
    </row>
    <row r="175" spans="1:9">
      <c r="A175" s="1"/>
      <c r="B175" s="1"/>
      <c r="C175" s="1"/>
      <c r="D175" s="1"/>
      <c r="E175" s="1"/>
      <c r="F175" s="1"/>
      <c r="G175" s="1"/>
      <c r="H175" s="1"/>
      <c r="I175" s="9"/>
    </row>
    <row r="176" spans="1:9">
      <c r="A176" s="1"/>
      <c r="B176" s="1"/>
      <c r="C176" s="1"/>
      <c r="D176" s="1"/>
      <c r="E176" s="1"/>
      <c r="F176" s="1"/>
      <c r="G176" s="1"/>
      <c r="H176" s="1"/>
      <c r="I176" s="6"/>
    </row>
    <row r="177" spans="1:9">
      <c r="A177" s="1"/>
      <c r="B177" s="1"/>
      <c r="C177" s="1"/>
      <c r="D177" s="1"/>
      <c r="E177" s="1"/>
      <c r="F177" s="1"/>
      <c r="G177" s="1"/>
      <c r="H177" s="1"/>
      <c r="I177" s="6"/>
    </row>
    <row r="178" spans="1:9">
      <c r="A178" s="1"/>
      <c r="B178" s="1"/>
      <c r="C178" s="1"/>
      <c r="D178" s="1"/>
      <c r="E178" s="1"/>
      <c r="F178" s="1"/>
      <c r="G178" s="1"/>
      <c r="H178" s="1"/>
      <c r="I178" s="6"/>
    </row>
    <row r="179" spans="1:9">
      <c r="A179" s="1"/>
      <c r="B179" s="1"/>
      <c r="C179" s="1"/>
      <c r="D179" s="1"/>
      <c r="E179" s="1"/>
      <c r="F179" s="1"/>
      <c r="G179" s="1"/>
      <c r="H179" s="1"/>
      <c r="I179" s="6"/>
    </row>
    <row r="180" spans="1:9">
      <c r="A180" s="1"/>
      <c r="B180" s="1"/>
      <c r="C180" s="1"/>
      <c r="D180" s="1"/>
      <c r="E180" s="1"/>
      <c r="F180" s="1"/>
      <c r="G180" s="1"/>
      <c r="H180" s="1"/>
      <c r="I180" s="6"/>
    </row>
    <row r="181" spans="1:9">
      <c r="A181" s="1"/>
      <c r="B181" s="1"/>
      <c r="C181" s="1"/>
      <c r="D181" s="1"/>
      <c r="E181" s="1"/>
      <c r="F181" s="1"/>
      <c r="G181" s="1"/>
      <c r="H181" s="1"/>
      <c r="I181" s="6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85" t="s">
        <v>46</v>
      </c>
      <c r="B184" s="85"/>
      <c r="C184" s="85"/>
      <c r="D184" s="85"/>
      <c r="E184" s="85"/>
      <c r="F184" s="85"/>
      <c r="G184" s="85"/>
      <c r="H184" s="85"/>
      <c r="I184" s="85"/>
    </row>
    <row r="185" spans="1:9">
      <c r="A185" s="1"/>
      <c r="B185" s="28"/>
      <c r="C185" s="28"/>
      <c r="D185" s="28"/>
      <c r="E185" s="28"/>
      <c r="F185" s="28"/>
      <c r="G185" s="28"/>
      <c r="H185" s="28"/>
      <c r="I185" s="28"/>
    </row>
    <row r="186" spans="1:9">
      <c r="A186" s="29" t="s">
        <v>37</v>
      </c>
      <c r="B186" s="29"/>
      <c r="C186" s="29"/>
      <c r="D186" s="29"/>
      <c r="E186" s="1"/>
      <c r="F186" s="116" t="s">
        <v>45</v>
      </c>
      <c r="G186" s="116"/>
      <c r="H186" s="116"/>
      <c r="I186" s="116"/>
    </row>
    <row r="187" spans="1:9">
      <c r="A187" s="52" t="s">
        <v>41</v>
      </c>
      <c r="B187" s="47"/>
      <c r="C187" s="47"/>
      <c r="D187" s="45"/>
      <c r="E187" s="1"/>
      <c r="F187" s="13"/>
      <c r="G187" s="47" t="s">
        <v>38</v>
      </c>
      <c r="H187" s="47"/>
      <c r="I187" s="47"/>
    </row>
    <row r="188" spans="1:9">
      <c r="A188" s="53" t="s">
        <v>43</v>
      </c>
      <c r="B188" s="30"/>
      <c r="C188" s="47"/>
      <c r="D188" s="45"/>
      <c r="E188" s="1"/>
      <c r="F188" s="115" t="s">
        <v>39</v>
      </c>
      <c r="G188" s="115"/>
      <c r="H188" s="115"/>
      <c r="I188" s="47"/>
    </row>
    <row r="189" spans="1:9">
      <c r="A189" s="64" t="s">
        <v>42</v>
      </c>
      <c r="B189" s="64"/>
      <c r="C189" s="64"/>
      <c r="D189" s="64"/>
      <c r="E189" s="64"/>
      <c r="F189" s="64"/>
      <c r="G189" s="64"/>
      <c r="H189" s="64"/>
      <c r="I189" s="64"/>
    </row>
    <row r="190" spans="1:9" ht="15">
      <c r="A190" s="82" t="s">
        <v>44</v>
      </c>
      <c r="B190" s="83"/>
      <c r="C190" s="83"/>
      <c r="D190" s="83"/>
      <c r="E190" s="83"/>
      <c r="F190" s="83"/>
      <c r="G190" s="83"/>
      <c r="H190" s="83"/>
      <c r="I190" s="84"/>
    </row>
    <row r="191" spans="1:9" ht="14.25">
      <c r="A191" s="103" t="s">
        <v>34</v>
      </c>
      <c r="B191" s="104"/>
      <c r="C191" s="104"/>
      <c r="D191" s="104"/>
      <c r="E191" s="104"/>
      <c r="F191" s="104"/>
      <c r="G191" s="104"/>
      <c r="H191" s="104"/>
      <c r="I191" s="105"/>
    </row>
    <row r="192" spans="1:9" ht="14.25">
      <c r="A192" s="103" t="s">
        <v>33</v>
      </c>
      <c r="B192" s="104"/>
      <c r="C192" s="104"/>
      <c r="D192" s="104"/>
      <c r="E192" s="104"/>
      <c r="F192" s="104"/>
      <c r="G192" s="104"/>
      <c r="H192" s="104"/>
      <c r="I192" s="105"/>
    </row>
    <row r="193" spans="1:9" ht="14.25">
      <c r="A193" s="103" t="s">
        <v>35</v>
      </c>
      <c r="B193" s="104"/>
      <c r="C193" s="104"/>
      <c r="D193" s="104"/>
      <c r="E193" s="104"/>
      <c r="F193" s="104"/>
      <c r="G193" s="104"/>
      <c r="H193" s="104"/>
      <c r="I193" s="105"/>
    </row>
    <row r="194" spans="1:9">
      <c r="A194" s="106" t="s">
        <v>20</v>
      </c>
      <c r="B194" s="107"/>
      <c r="C194" s="71" t="s">
        <v>21</v>
      </c>
      <c r="D194" s="108"/>
      <c r="E194" s="108"/>
      <c r="F194" s="109"/>
      <c r="G194" s="72" t="s">
        <v>22</v>
      </c>
      <c r="H194" s="108"/>
      <c r="I194" s="109"/>
    </row>
    <row r="195" spans="1:9">
      <c r="A195" s="110" t="s">
        <v>36</v>
      </c>
      <c r="B195" s="111"/>
      <c r="C195" s="111"/>
      <c r="D195" s="111"/>
      <c r="E195" s="111"/>
      <c r="F195" s="111"/>
      <c r="G195" s="111"/>
      <c r="H195" s="111"/>
      <c r="I195" s="112"/>
    </row>
    <row r="196" spans="1:9">
      <c r="A196" s="65" t="s">
        <v>24</v>
      </c>
      <c r="B196" s="111"/>
      <c r="C196" s="111"/>
      <c r="D196" s="111"/>
      <c r="E196" s="111"/>
      <c r="F196" s="111"/>
      <c r="G196" s="111"/>
      <c r="H196" s="111"/>
      <c r="I196" s="112"/>
    </row>
    <row r="197" spans="1:9" ht="15">
      <c r="A197" s="86" t="s">
        <v>23</v>
      </c>
      <c r="B197" s="87"/>
      <c r="C197" s="87"/>
      <c r="D197" s="87"/>
      <c r="E197" s="87"/>
      <c r="F197" s="87"/>
      <c r="G197" s="87"/>
      <c r="H197" s="87"/>
      <c r="I197" s="88"/>
    </row>
    <row r="198" spans="1:9" ht="15">
      <c r="A198" s="89" t="s">
        <v>18</v>
      </c>
      <c r="B198" s="90"/>
      <c r="C198" s="90"/>
      <c r="D198" s="90"/>
      <c r="E198" s="90"/>
      <c r="F198" s="90"/>
      <c r="G198" s="90"/>
      <c r="H198" s="90"/>
      <c r="I198" s="91"/>
    </row>
    <row r="199" spans="1:9">
      <c r="A199" s="95" t="s">
        <v>47</v>
      </c>
      <c r="B199" s="96"/>
      <c r="C199" s="96"/>
      <c r="D199" s="96"/>
      <c r="E199" s="96"/>
      <c r="F199" s="96"/>
      <c r="G199" s="97"/>
      <c r="H199" s="98" t="s">
        <v>40</v>
      </c>
      <c r="I199" s="99"/>
    </row>
    <row r="200" spans="1:9">
      <c r="A200" s="100" t="s">
        <v>29</v>
      </c>
      <c r="B200" s="101"/>
      <c r="C200" s="101"/>
      <c r="D200" s="101"/>
      <c r="E200" s="101"/>
      <c r="F200" s="102"/>
      <c r="G200" s="92" t="s">
        <v>30</v>
      </c>
      <c r="H200" s="93"/>
      <c r="I200" s="94"/>
    </row>
    <row r="201" spans="1:9">
      <c r="A201" s="92" t="s">
        <v>27</v>
      </c>
      <c r="B201" s="93"/>
      <c r="C201" s="93"/>
      <c r="D201" s="93"/>
      <c r="E201" s="94"/>
      <c r="F201" s="100" t="s">
        <v>32</v>
      </c>
      <c r="G201" s="102"/>
      <c r="H201" s="100" t="s">
        <v>31</v>
      </c>
      <c r="I201" s="102"/>
    </row>
    <row r="202" spans="1:9">
      <c r="A202" s="92" t="s">
        <v>28</v>
      </c>
      <c r="B202" s="93"/>
      <c r="C202" s="93"/>
      <c r="D202" s="94"/>
      <c r="E202" s="92" t="s">
        <v>26</v>
      </c>
      <c r="F202" s="94"/>
      <c r="G202" s="92" t="s">
        <v>25</v>
      </c>
      <c r="H202" s="93"/>
      <c r="I202" s="94"/>
    </row>
    <row r="203" spans="1:9">
      <c r="A203" s="65" t="s">
        <v>48</v>
      </c>
      <c r="B203" s="66"/>
      <c r="C203" s="67" t="s">
        <v>52</v>
      </c>
      <c r="D203" s="68"/>
      <c r="E203" s="68"/>
      <c r="F203" s="69"/>
      <c r="G203" s="66" t="s">
        <v>71</v>
      </c>
      <c r="H203" s="66"/>
      <c r="I203" s="70"/>
    </row>
    <row r="204" spans="1:9">
      <c r="A204" s="71" t="s">
        <v>70</v>
      </c>
      <c r="B204" s="72"/>
      <c r="C204" s="72"/>
      <c r="D204" s="72"/>
      <c r="E204" s="72"/>
      <c r="F204" s="72"/>
      <c r="G204" s="72"/>
      <c r="H204" s="72"/>
      <c r="I204" s="73"/>
    </row>
    <row r="205" spans="1:9" ht="15.75">
      <c r="A205" s="7"/>
      <c r="B205" s="74" t="s">
        <v>0</v>
      </c>
      <c r="C205" s="74"/>
      <c r="D205" s="74"/>
      <c r="E205" s="54">
        <f>E206+E207</f>
        <v>1088.5</v>
      </c>
      <c r="F205" s="75" t="s">
        <v>19</v>
      </c>
      <c r="G205" s="76"/>
      <c r="H205" s="77" t="s">
        <v>72</v>
      </c>
      <c r="I205" s="78"/>
    </row>
    <row r="206" spans="1:9" ht="15.75">
      <c r="A206" s="1"/>
      <c r="B206" s="79" t="s">
        <v>1</v>
      </c>
      <c r="C206" s="80"/>
      <c r="D206" s="81"/>
      <c r="E206" s="38">
        <v>116</v>
      </c>
      <c r="F206" s="20"/>
      <c r="G206" s="21"/>
      <c r="H206" s="113" t="s">
        <v>73</v>
      </c>
      <c r="I206" s="114"/>
    </row>
    <row r="207" spans="1:9">
      <c r="A207" s="1"/>
      <c r="B207" s="79" t="s">
        <v>2</v>
      </c>
      <c r="C207" s="80"/>
      <c r="D207" s="81"/>
      <c r="E207" s="39">
        <f>D225</f>
        <v>972.5</v>
      </c>
      <c r="F207" s="62" t="s">
        <v>49</v>
      </c>
      <c r="G207" s="62"/>
      <c r="H207" s="63">
        <v>3.25</v>
      </c>
      <c r="I207" s="63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0" t="s">
        <v>3</v>
      </c>
      <c r="C209" s="10" t="s">
        <v>6</v>
      </c>
      <c r="D209" s="10" t="s">
        <v>7</v>
      </c>
      <c r="E209" s="41" t="s">
        <v>4</v>
      </c>
      <c r="F209" s="41" t="s">
        <v>8</v>
      </c>
      <c r="G209" s="41" t="s">
        <v>5</v>
      </c>
      <c r="H209" s="24"/>
      <c r="I209" s="23"/>
    </row>
    <row r="210" spans="1:9">
      <c r="A210" s="1"/>
      <c r="B210" s="42" t="s">
        <v>11</v>
      </c>
      <c r="C210" s="42">
        <v>75</v>
      </c>
      <c r="D210" s="8">
        <v>0</v>
      </c>
      <c r="E210" s="17">
        <f>IF(D210="","",D210/D225)</f>
        <v>0</v>
      </c>
      <c r="F210" s="17">
        <f>IF(E210="","",SUM(E210:E210))</f>
        <v>0</v>
      </c>
      <c r="G210" s="17">
        <f t="shared" ref="G210:G224" si="3">IF(F210="","",1-F210)</f>
        <v>1</v>
      </c>
      <c r="H210" s="24"/>
      <c r="I210" s="23"/>
    </row>
    <row r="211" spans="1:9">
      <c r="A211" s="14">
        <f>SUM(D210:D223)</f>
        <v>880.4</v>
      </c>
      <c r="B211" s="42" t="s">
        <v>12</v>
      </c>
      <c r="C211" s="42">
        <v>50</v>
      </c>
      <c r="D211" s="8">
        <v>0</v>
      </c>
      <c r="E211" s="17">
        <f>IF(D211="","",D211/D225)</f>
        <v>0</v>
      </c>
      <c r="F211" s="17">
        <f>IF(E211="","",SUM(E210:E211))</f>
        <v>0</v>
      </c>
      <c r="G211" s="17">
        <f t="shared" si="3"/>
        <v>1</v>
      </c>
      <c r="H211" s="16"/>
      <c r="I211" s="25"/>
    </row>
    <row r="212" spans="1:9">
      <c r="A212" s="1"/>
      <c r="B212" s="11" t="s">
        <v>13</v>
      </c>
      <c r="C212" s="42">
        <v>37.5</v>
      </c>
      <c r="D212" s="8">
        <v>0</v>
      </c>
      <c r="E212" s="17">
        <f>IF(D212="","",D212/D225)</f>
        <v>0</v>
      </c>
      <c r="F212" s="17">
        <f>IF(E212="","",SUM(E210:E212))</f>
        <v>0</v>
      </c>
      <c r="G212" s="17">
        <f t="shared" si="3"/>
        <v>1</v>
      </c>
      <c r="H212" s="16"/>
      <c r="I212" s="1"/>
    </row>
    <row r="213" spans="1:9">
      <c r="A213" s="1"/>
      <c r="B213" s="42" t="s">
        <v>14</v>
      </c>
      <c r="C213" s="42">
        <v>25</v>
      </c>
      <c r="D213" s="8">
        <v>0</v>
      </c>
      <c r="E213" s="17">
        <f>IF(D213="","",D213/D225)</f>
        <v>0</v>
      </c>
      <c r="F213" s="17">
        <f>IF(E213="","",SUM(E210:E213))</f>
        <v>0</v>
      </c>
      <c r="G213" s="17">
        <f t="shared" si="3"/>
        <v>1</v>
      </c>
      <c r="H213" s="1"/>
      <c r="I213" s="1"/>
    </row>
    <row r="214" spans="1:9">
      <c r="A214" s="1"/>
      <c r="B214" s="42" t="s">
        <v>15</v>
      </c>
      <c r="C214" s="42">
        <v>19</v>
      </c>
      <c r="D214" s="8">
        <v>0</v>
      </c>
      <c r="E214" s="17">
        <f>IF(D214="","",D214/D225)</f>
        <v>0</v>
      </c>
      <c r="F214" s="17">
        <f>IF(E214="","",SUM(E210:E214))</f>
        <v>0</v>
      </c>
      <c r="G214" s="17">
        <f t="shared" si="3"/>
        <v>1</v>
      </c>
      <c r="H214" s="15"/>
      <c r="I214" s="1"/>
    </row>
    <row r="215" spans="1:9">
      <c r="A215" s="1"/>
      <c r="B215" s="42" t="s">
        <v>17</v>
      </c>
      <c r="C215" s="42">
        <v>12.7</v>
      </c>
      <c r="D215" s="8">
        <v>0</v>
      </c>
      <c r="E215" s="17">
        <f>IF(D215="","",D215/D225)</f>
        <v>0</v>
      </c>
      <c r="F215" s="17">
        <f>IF(E215="","",SUM(E210:E215))</f>
        <v>0</v>
      </c>
      <c r="G215" s="17">
        <f t="shared" si="3"/>
        <v>1</v>
      </c>
      <c r="H215" s="59" t="s">
        <v>50</v>
      </c>
      <c r="I215" s="59"/>
    </row>
    <row r="216" spans="1:9">
      <c r="A216" s="1"/>
      <c r="B216" s="42" t="s">
        <v>16</v>
      </c>
      <c r="C216" s="42">
        <v>9.5</v>
      </c>
      <c r="D216" s="8">
        <v>0</v>
      </c>
      <c r="E216" s="17">
        <f>IF(D216="","",D216/D225)</f>
        <v>0</v>
      </c>
      <c r="F216" s="17">
        <f>IF(E216="","",SUM(E210:E216))</f>
        <v>0</v>
      </c>
      <c r="G216" s="17">
        <f t="shared" si="3"/>
        <v>1</v>
      </c>
      <c r="H216" s="1"/>
      <c r="I216" s="1"/>
    </row>
    <row r="217" spans="1:9" ht="15">
      <c r="A217" s="1"/>
      <c r="B217" s="43">
        <v>4</v>
      </c>
      <c r="C217" s="43">
        <v>4.75</v>
      </c>
      <c r="D217" s="8">
        <v>17.100000000000001</v>
      </c>
      <c r="E217" s="17">
        <f>IF(D217="","",D217/D225)</f>
        <v>1.7583547557840619E-2</v>
      </c>
      <c r="F217" s="17">
        <f>IF(E217="","",SUM(E210:E217))</f>
        <v>1.7583547557840619E-2</v>
      </c>
      <c r="G217" s="17">
        <f t="shared" si="3"/>
        <v>0.98241645244215936</v>
      </c>
      <c r="H217" s="60" t="s">
        <v>68</v>
      </c>
      <c r="I217" s="61"/>
    </row>
    <row r="218" spans="1:9">
      <c r="A218" s="1"/>
      <c r="B218" s="43">
        <v>10</v>
      </c>
      <c r="C218" s="43">
        <v>2</v>
      </c>
      <c r="D218" s="8">
        <v>142.80000000000001</v>
      </c>
      <c r="E218" s="17">
        <f>IF(D218="","",D218/D225)</f>
        <v>0.14683804627249358</v>
      </c>
      <c r="F218" s="17">
        <f>IF(E218="","",SUM(E210:E218))</f>
        <v>0.1644215938303342</v>
      </c>
      <c r="G218" s="17">
        <f t="shared" si="3"/>
        <v>0.83557840616966583</v>
      </c>
      <c r="H218" s="34"/>
      <c r="I218" s="48"/>
    </row>
    <row r="219" spans="1:9">
      <c r="A219" s="1"/>
      <c r="B219" s="43">
        <v>20</v>
      </c>
      <c r="C219" s="43">
        <v>0.85</v>
      </c>
      <c r="D219" s="8">
        <v>211.4</v>
      </c>
      <c r="E219" s="17">
        <f>IF(D219="","",D219/D225)</f>
        <v>0.21737789203084834</v>
      </c>
      <c r="F219" s="17">
        <f>IF(E219="","",SUM(E210:E219))</f>
        <v>0.38179948586118251</v>
      </c>
      <c r="G219" s="17">
        <f t="shared" si="3"/>
        <v>0.61820051413881749</v>
      </c>
      <c r="H219" s="34"/>
      <c r="I219" s="49"/>
    </row>
    <row r="220" spans="1:9">
      <c r="A220" s="1"/>
      <c r="B220" s="2">
        <v>40</v>
      </c>
      <c r="C220" s="2">
        <v>0.42499999999999999</v>
      </c>
      <c r="D220" s="26">
        <v>145.9</v>
      </c>
      <c r="E220" s="27">
        <f>IF(D220="","",D220/D225)</f>
        <v>0.15002570694087405</v>
      </c>
      <c r="F220" s="27">
        <f>IF(E220="","",SUM(E210:E220))</f>
        <v>0.53182519280205653</v>
      </c>
      <c r="G220" s="27">
        <f t="shared" si="3"/>
        <v>0.46817480719794347</v>
      </c>
      <c r="H220" s="1"/>
      <c r="I220" s="12"/>
    </row>
    <row r="221" spans="1:9">
      <c r="A221" s="1"/>
      <c r="B221" s="43">
        <v>60</v>
      </c>
      <c r="C221" s="2">
        <v>0.25</v>
      </c>
      <c r="D221" s="8">
        <v>74.400000000000006</v>
      </c>
      <c r="E221" s="17">
        <f>IF(D221="","",D221/D225)</f>
        <v>7.6503856041131107E-2</v>
      </c>
      <c r="F221" s="17">
        <f>IF(E221="","",SUM(E210:E221))</f>
        <v>0.60832904884318761</v>
      </c>
      <c r="G221" s="17">
        <f t="shared" si="3"/>
        <v>0.39167095115681239</v>
      </c>
      <c r="H221" s="56"/>
      <c r="I221" s="35"/>
    </row>
    <row r="222" spans="1:9">
      <c r="A222" s="1"/>
      <c r="B222" s="43">
        <v>100</v>
      </c>
      <c r="C222" s="2">
        <v>0.15</v>
      </c>
      <c r="D222" s="8">
        <v>95.8</v>
      </c>
      <c r="E222" s="17">
        <f>IF(D222="","",D222/D225)</f>
        <v>9.8508997429305911E-2</v>
      </c>
      <c r="F222" s="17">
        <f>IF(E222="","",SUM(E210:E222))</f>
        <v>0.70683804627249347</v>
      </c>
      <c r="G222" s="17">
        <f t="shared" si="3"/>
        <v>0.29316195372750653</v>
      </c>
      <c r="H222" s="45"/>
      <c r="I222" s="35"/>
    </row>
    <row r="223" spans="1:9">
      <c r="A223" s="1"/>
      <c r="B223" s="43">
        <v>200</v>
      </c>
      <c r="C223" s="2">
        <v>7.4999999999999997E-2</v>
      </c>
      <c r="D223" s="8">
        <v>193</v>
      </c>
      <c r="E223" s="17">
        <f>IF(D223="","",D223/D225)</f>
        <v>0.19845758354755785</v>
      </c>
      <c r="F223" s="17">
        <f>IF(E223="","",SUM(E210:E223))</f>
        <v>0.9052956298200513</v>
      </c>
      <c r="G223" s="17">
        <f t="shared" si="3"/>
        <v>9.4704370179948705E-2</v>
      </c>
      <c r="H223" s="34"/>
      <c r="I223" s="50"/>
    </row>
    <row r="224" spans="1:9">
      <c r="A224" s="1"/>
      <c r="B224" s="43" t="s">
        <v>9</v>
      </c>
      <c r="C224" s="43"/>
      <c r="D224" s="26">
        <v>92.1</v>
      </c>
      <c r="E224" s="27">
        <f>IF(D224="","",D224/D225)</f>
        <v>9.470437017994858E-2</v>
      </c>
      <c r="F224" s="18">
        <f>IF(E224="","",SUM(E210:E224))</f>
        <v>0.99999999999999989</v>
      </c>
      <c r="G224" s="17">
        <f t="shared" si="3"/>
        <v>1.1102230246251565E-16</v>
      </c>
      <c r="H224" s="36"/>
      <c r="I224" s="35"/>
    </row>
    <row r="225" spans="1:9">
      <c r="A225" s="1"/>
      <c r="B225" s="37" t="s">
        <v>10</v>
      </c>
      <c r="C225" s="43"/>
      <c r="D225" s="22">
        <f>SUM(D210:D224)</f>
        <v>972.5</v>
      </c>
      <c r="E225" s="17">
        <f>SUM(E210:E224)</f>
        <v>0.99999999999999989</v>
      </c>
      <c r="F225" s="19"/>
      <c r="G225" s="19"/>
      <c r="H225" s="44"/>
      <c r="I225" s="51"/>
    </row>
    <row r="226" spans="1:9">
      <c r="A226" s="1"/>
      <c r="B226" s="1"/>
      <c r="C226" s="1"/>
      <c r="D226" s="1"/>
      <c r="E226" s="1"/>
      <c r="F226" s="1"/>
      <c r="G226" s="1"/>
      <c r="H226" s="1"/>
      <c r="I226" s="9"/>
    </row>
    <row r="227" spans="1:9" ht="13.5">
      <c r="A227" s="1"/>
      <c r="B227" s="46"/>
      <c r="C227" s="3"/>
      <c r="D227" s="46"/>
      <c r="E227" s="3"/>
      <c r="F227" s="46"/>
      <c r="G227" s="4"/>
      <c r="H227" s="35"/>
      <c r="I227" s="9"/>
    </row>
    <row r="228" spans="1:9" ht="13.5">
      <c r="A228" s="1"/>
      <c r="B228" s="5"/>
      <c r="C228" s="3"/>
      <c r="D228" s="46"/>
      <c r="E228" s="3"/>
      <c r="F228" s="46"/>
      <c r="G228" s="1"/>
      <c r="H228" s="1"/>
      <c r="I228" s="9"/>
    </row>
    <row r="229" spans="1:9">
      <c r="A229" s="1"/>
      <c r="B229" s="1"/>
      <c r="C229" s="1"/>
      <c r="D229" s="1"/>
      <c r="E229" s="1"/>
      <c r="F229" s="1"/>
      <c r="G229" s="1"/>
      <c r="H229" s="1"/>
      <c r="I229" s="9"/>
    </row>
    <row r="230" spans="1:9">
      <c r="A230" s="1"/>
      <c r="B230" s="1"/>
      <c r="C230" s="1"/>
      <c r="D230" s="1"/>
      <c r="E230" s="1"/>
      <c r="F230" s="1"/>
      <c r="G230" s="1"/>
      <c r="H230" s="1"/>
      <c r="I230" s="9"/>
    </row>
    <row r="231" spans="1:9">
      <c r="A231" s="1"/>
      <c r="B231" s="1"/>
      <c r="C231" s="1"/>
      <c r="D231" s="1"/>
      <c r="E231" s="1"/>
      <c r="F231" s="1"/>
      <c r="G231" s="1"/>
      <c r="H231" s="1"/>
      <c r="I231" s="6"/>
    </row>
    <row r="232" spans="1:9">
      <c r="A232" s="1"/>
      <c r="B232" s="1"/>
      <c r="C232" s="1"/>
      <c r="D232" s="1"/>
      <c r="E232" s="1"/>
      <c r="F232" s="1"/>
      <c r="G232" s="1"/>
      <c r="H232" s="1"/>
      <c r="I232" s="13"/>
    </row>
    <row r="233" spans="1:9">
      <c r="A233" s="1"/>
      <c r="B233" s="1"/>
      <c r="C233" s="1"/>
      <c r="D233" s="1"/>
      <c r="E233" s="1"/>
      <c r="F233" s="1"/>
      <c r="G233" s="1"/>
      <c r="H233" s="1"/>
      <c r="I233" s="13"/>
    </row>
    <row r="234" spans="1:9">
      <c r="A234" s="1"/>
      <c r="B234" s="1"/>
      <c r="C234" s="1"/>
      <c r="D234" s="1"/>
      <c r="E234" s="1"/>
      <c r="F234" s="1"/>
      <c r="G234" s="1"/>
      <c r="H234" s="1"/>
      <c r="I234" s="9"/>
    </row>
    <row r="235" spans="1:9">
      <c r="A235" s="1"/>
      <c r="B235" s="1"/>
      <c r="C235" s="1"/>
      <c r="D235" s="1"/>
      <c r="E235" s="1"/>
      <c r="F235" s="1"/>
      <c r="G235" s="1"/>
      <c r="H235" s="1"/>
      <c r="I235" s="1"/>
    </row>
    <row r="236" spans="1:9">
      <c r="A236" s="1"/>
      <c r="B236" s="1"/>
      <c r="C236" s="1"/>
      <c r="D236" s="1"/>
      <c r="E236" s="1"/>
      <c r="F236" s="1"/>
      <c r="G236" s="1"/>
      <c r="H236" s="1"/>
      <c r="I236" s="13"/>
    </row>
    <row r="237" spans="1:9">
      <c r="A237" s="1"/>
      <c r="B237" s="1"/>
      <c r="C237" s="1"/>
      <c r="D237" s="1"/>
      <c r="E237" s="1"/>
      <c r="F237" s="1"/>
      <c r="G237" s="1"/>
      <c r="H237" s="1"/>
      <c r="I237" s="13"/>
    </row>
    <row r="238" spans="1:9">
      <c r="A238" s="1"/>
      <c r="B238" s="1"/>
      <c r="C238" s="1"/>
      <c r="D238" s="1"/>
      <c r="E238" s="1"/>
      <c r="F238" s="1"/>
      <c r="G238" s="1"/>
      <c r="H238" s="1"/>
      <c r="I238" s="9"/>
    </row>
    <row r="239" spans="1:9">
      <c r="A239" s="1"/>
      <c r="B239" s="1"/>
      <c r="C239" s="1"/>
      <c r="D239" s="1"/>
      <c r="E239" s="1"/>
      <c r="F239" s="1"/>
      <c r="G239" s="1"/>
      <c r="H239" s="1"/>
      <c r="I239" s="6"/>
    </row>
    <row r="240" spans="1:9">
      <c r="A240" s="1"/>
      <c r="B240" s="1"/>
      <c r="C240" s="1"/>
      <c r="D240" s="1"/>
      <c r="E240" s="1"/>
      <c r="F240" s="1"/>
      <c r="G240" s="1"/>
      <c r="H240" s="1"/>
      <c r="I240" s="6"/>
    </row>
    <row r="241" spans="1:9">
      <c r="A241" s="1"/>
      <c r="B241" s="1"/>
      <c r="C241" s="1"/>
      <c r="D241" s="1"/>
      <c r="E241" s="1"/>
      <c r="F241" s="1"/>
      <c r="G241" s="1"/>
      <c r="H241" s="1"/>
      <c r="I241" s="6"/>
    </row>
    <row r="242" spans="1:9">
      <c r="A242" s="1"/>
      <c r="B242" s="1"/>
      <c r="C242" s="1"/>
      <c r="D242" s="1"/>
      <c r="E242" s="1"/>
      <c r="F242" s="1"/>
      <c r="G242" s="1"/>
      <c r="H242" s="1"/>
      <c r="I242" s="6"/>
    </row>
    <row r="243" spans="1:9">
      <c r="A243" s="1"/>
      <c r="B243" s="1"/>
      <c r="C243" s="1"/>
      <c r="D243" s="1"/>
      <c r="E243" s="1"/>
      <c r="F243" s="1"/>
      <c r="G243" s="1"/>
      <c r="H243" s="1"/>
      <c r="I243" s="6"/>
    </row>
    <row r="244" spans="1:9">
      <c r="A244" s="1"/>
      <c r="B244" s="1"/>
      <c r="C244" s="1"/>
      <c r="D244" s="1"/>
      <c r="E244" s="1"/>
      <c r="F244" s="1"/>
      <c r="G244" s="1"/>
      <c r="H244" s="1"/>
      <c r="I244" s="6"/>
    </row>
    <row r="245" spans="1:9">
      <c r="A245" s="1"/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"/>
      <c r="C246" s="1"/>
      <c r="D246" s="1"/>
      <c r="E246" s="1"/>
      <c r="F246" s="1"/>
      <c r="G246" s="1"/>
      <c r="H246" s="1"/>
      <c r="I246" s="1"/>
    </row>
    <row r="247" spans="1:9">
      <c r="A247" s="85" t="s">
        <v>46</v>
      </c>
      <c r="B247" s="85"/>
      <c r="C247" s="85"/>
      <c r="D247" s="85"/>
      <c r="E247" s="85"/>
      <c r="F247" s="85"/>
      <c r="G247" s="85"/>
      <c r="H247" s="85"/>
      <c r="I247" s="85"/>
    </row>
    <row r="248" spans="1:9">
      <c r="A248" s="1"/>
      <c r="B248" s="28"/>
      <c r="C248" s="28"/>
      <c r="D248" s="28"/>
      <c r="E248" s="28"/>
      <c r="F248" s="28"/>
      <c r="G248" s="28"/>
      <c r="H248" s="28"/>
      <c r="I248" s="28"/>
    </row>
    <row r="249" spans="1:9">
      <c r="A249" s="29" t="s">
        <v>37</v>
      </c>
      <c r="B249" s="29"/>
      <c r="C249" s="29"/>
      <c r="D249" s="29"/>
      <c r="E249" s="1"/>
      <c r="F249" s="116" t="s">
        <v>45</v>
      </c>
      <c r="G249" s="116"/>
      <c r="H249" s="116"/>
      <c r="I249" s="116"/>
    </row>
    <row r="250" spans="1:9">
      <c r="A250" s="52" t="s">
        <v>41</v>
      </c>
      <c r="B250" s="47"/>
      <c r="C250" s="47"/>
      <c r="D250" s="45"/>
      <c r="E250" s="1"/>
      <c r="F250" s="13"/>
      <c r="G250" s="47" t="s">
        <v>38</v>
      </c>
      <c r="H250" s="47"/>
      <c r="I250" s="47"/>
    </row>
    <row r="251" spans="1:9">
      <c r="A251" s="53" t="s">
        <v>43</v>
      </c>
      <c r="B251" s="30"/>
      <c r="C251" s="47"/>
      <c r="D251" s="45"/>
      <c r="E251" s="1"/>
      <c r="F251" s="115" t="s">
        <v>39</v>
      </c>
      <c r="G251" s="115"/>
      <c r="H251" s="115"/>
      <c r="I251" s="47"/>
    </row>
    <row r="252" spans="1:9">
      <c r="A252" s="64" t="s">
        <v>42</v>
      </c>
      <c r="B252" s="64"/>
      <c r="C252" s="64"/>
      <c r="D252" s="64"/>
      <c r="E252" s="64"/>
      <c r="F252" s="64"/>
      <c r="G252" s="64"/>
      <c r="H252" s="64"/>
      <c r="I252" s="64"/>
    </row>
    <row r="253" spans="1:9" ht="15">
      <c r="A253" s="82" t="s">
        <v>44</v>
      </c>
      <c r="B253" s="83"/>
      <c r="C253" s="83"/>
      <c r="D253" s="83"/>
      <c r="E253" s="83"/>
      <c r="F253" s="83"/>
      <c r="G253" s="83"/>
      <c r="H253" s="83"/>
      <c r="I253" s="84"/>
    </row>
    <row r="254" spans="1:9" ht="14.25">
      <c r="A254" s="103" t="s">
        <v>34</v>
      </c>
      <c r="B254" s="104"/>
      <c r="C254" s="104"/>
      <c r="D254" s="104"/>
      <c r="E254" s="104"/>
      <c r="F254" s="104"/>
      <c r="G254" s="104"/>
      <c r="H254" s="104"/>
      <c r="I254" s="105"/>
    </row>
    <row r="255" spans="1:9" ht="14.25">
      <c r="A255" s="103" t="s">
        <v>33</v>
      </c>
      <c r="B255" s="104"/>
      <c r="C255" s="104"/>
      <c r="D255" s="104"/>
      <c r="E255" s="104"/>
      <c r="F255" s="104"/>
      <c r="G255" s="104"/>
      <c r="H255" s="104"/>
      <c r="I255" s="105"/>
    </row>
    <row r="256" spans="1:9" ht="14.25">
      <c r="A256" s="103" t="s">
        <v>35</v>
      </c>
      <c r="B256" s="104"/>
      <c r="C256" s="104"/>
      <c r="D256" s="104"/>
      <c r="E256" s="104"/>
      <c r="F256" s="104"/>
      <c r="G256" s="104"/>
      <c r="H256" s="104"/>
      <c r="I256" s="105"/>
    </row>
    <row r="257" spans="1:9">
      <c r="A257" s="106" t="s">
        <v>20</v>
      </c>
      <c r="B257" s="107"/>
      <c r="C257" s="71" t="s">
        <v>21</v>
      </c>
      <c r="D257" s="108"/>
      <c r="E257" s="108"/>
      <c r="F257" s="109"/>
      <c r="G257" s="72" t="s">
        <v>22</v>
      </c>
      <c r="H257" s="108"/>
      <c r="I257" s="109"/>
    </row>
    <row r="258" spans="1:9">
      <c r="A258" s="110" t="s">
        <v>36</v>
      </c>
      <c r="B258" s="111"/>
      <c r="C258" s="111"/>
      <c r="D258" s="111"/>
      <c r="E258" s="111"/>
      <c r="F258" s="111"/>
      <c r="G258" s="111"/>
      <c r="H258" s="111"/>
      <c r="I258" s="112"/>
    </row>
    <row r="259" spans="1:9">
      <c r="A259" s="65" t="s">
        <v>24</v>
      </c>
      <c r="B259" s="111"/>
      <c r="C259" s="111"/>
      <c r="D259" s="111"/>
      <c r="E259" s="111"/>
      <c r="F259" s="111"/>
      <c r="G259" s="111"/>
      <c r="H259" s="111"/>
      <c r="I259" s="112"/>
    </row>
    <row r="260" spans="1:9" ht="15">
      <c r="A260" s="86" t="s">
        <v>23</v>
      </c>
      <c r="B260" s="87"/>
      <c r="C260" s="87"/>
      <c r="D260" s="87"/>
      <c r="E260" s="87"/>
      <c r="F260" s="87"/>
      <c r="G260" s="87"/>
      <c r="H260" s="87"/>
      <c r="I260" s="88"/>
    </row>
    <row r="261" spans="1:9">
      <c r="A261" s="71" t="s">
        <v>70</v>
      </c>
      <c r="B261" s="72"/>
      <c r="C261" s="72"/>
      <c r="D261" s="72"/>
      <c r="E261" s="72"/>
      <c r="F261" s="72"/>
      <c r="G261" s="72"/>
      <c r="H261" s="72"/>
      <c r="I261" s="73"/>
    </row>
    <row r="262" spans="1:9">
      <c r="A262" s="95" t="s">
        <v>47</v>
      </c>
      <c r="B262" s="96"/>
      <c r="C262" s="96"/>
      <c r="D262" s="96"/>
      <c r="E262" s="96"/>
      <c r="F262" s="96"/>
      <c r="G262" s="97"/>
      <c r="H262" s="98" t="s">
        <v>40</v>
      </c>
      <c r="I262" s="99"/>
    </row>
    <row r="263" spans="1:9">
      <c r="A263" s="100" t="s">
        <v>29</v>
      </c>
      <c r="B263" s="101"/>
      <c r="C263" s="101"/>
      <c r="D263" s="101"/>
      <c r="E263" s="101"/>
      <c r="F263" s="102"/>
      <c r="G263" s="92" t="s">
        <v>30</v>
      </c>
      <c r="H263" s="93"/>
      <c r="I263" s="94"/>
    </row>
    <row r="264" spans="1:9">
      <c r="A264" s="92" t="s">
        <v>27</v>
      </c>
      <c r="B264" s="93"/>
      <c r="C264" s="93"/>
      <c r="D264" s="93"/>
      <c r="E264" s="94"/>
      <c r="F264" s="100" t="s">
        <v>32</v>
      </c>
      <c r="G264" s="102"/>
      <c r="H264" s="100" t="s">
        <v>31</v>
      </c>
      <c r="I264" s="102"/>
    </row>
    <row r="265" spans="1:9">
      <c r="A265" s="92" t="s">
        <v>28</v>
      </c>
      <c r="B265" s="93"/>
      <c r="C265" s="93"/>
      <c r="D265" s="94"/>
      <c r="E265" s="92" t="s">
        <v>26</v>
      </c>
      <c r="F265" s="94"/>
      <c r="G265" s="92" t="s">
        <v>25</v>
      </c>
      <c r="H265" s="93"/>
      <c r="I265" s="94"/>
    </row>
    <row r="266" spans="1:9">
      <c r="A266" s="65" t="s">
        <v>48</v>
      </c>
      <c r="B266" s="66"/>
      <c r="C266" s="67" t="s">
        <v>65</v>
      </c>
      <c r="D266" s="68"/>
      <c r="E266" s="68"/>
      <c r="F266" s="69"/>
      <c r="G266" s="66" t="s">
        <v>71</v>
      </c>
      <c r="H266" s="66"/>
      <c r="I266" s="70"/>
    </row>
    <row r="267" spans="1:9">
      <c r="A267" s="71" t="s">
        <v>63</v>
      </c>
      <c r="B267" s="72"/>
      <c r="C267" s="72"/>
      <c r="D267" s="72"/>
      <c r="E267" s="72"/>
      <c r="F267" s="72"/>
      <c r="G267" s="72"/>
      <c r="H267" s="72"/>
      <c r="I267" s="73"/>
    </row>
    <row r="268" spans="1:9" ht="15.75">
      <c r="A268" s="7"/>
      <c r="B268" s="74" t="s">
        <v>0</v>
      </c>
      <c r="C268" s="74"/>
      <c r="D268" s="74"/>
      <c r="E268" s="54">
        <f>E269+E270</f>
        <v>876.2</v>
      </c>
      <c r="F268" s="75" t="s">
        <v>19</v>
      </c>
      <c r="G268" s="76"/>
      <c r="H268" s="77" t="s">
        <v>72</v>
      </c>
      <c r="I268" s="78"/>
    </row>
    <row r="269" spans="1:9" ht="15.75">
      <c r="A269" s="1"/>
      <c r="B269" s="79" t="s">
        <v>1</v>
      </c>
      <c r="C269" s="80"/>
      <c r="D269" s="81"/>
      <c r="E269" s="38">
        <v>116</v>
      </c>
      <c r="F269" s="20"/>
      <c r="G269" s="21"/>
      <c r="H269" s="113" t="s">
        <v>73</v>
      </c>
      <c r="I269" s="114"/>
    </row>
    <row r="270" spans="1:9">
      <c r="A270" s="1"/>
      <c r="B270" s="79" t="s">
        <v>2</v>
      </c>
      <c r="C270" s="80"/>
      <c r="D270" s="81"/>
      <c r="E270" s="39">
        <f>D288</f>
        <v>760.2</v>
      </c>
      <c r="F270" s="62" t="s">
        <v>49</v>
      </c>
      <c r="G270" s="62"/>
      <c r="H270" s="63">
        <v>4.5</v>
      </c>
      <c r="I270" s="63"/>
    </row>
    <row r="271" spans="1:9">
      <c r="A271" s="1"/>
      <c r="B271" s="1"/>
      <c r="C271" s="1"/>
      <c r="D271" s="1"/>
      <c r="E271" s="1"/>
      <c r="F271" s="1"/>
      <c r="G271" s="1"/>
      <c r="H271" s="1"/>
      <c r="I271" s="1"/>
    </row>
    <row r="272" spans="1:9">
      <c r="A272" s="1"/>
      <c r="B272" s="10" t="s">
        <v>3</v>
      </c>
      <c r="C272" s="10" t="s">
        <v>6</v>
      </c>
      <c r="D272" s="10" t="s">
        <v>7</v>
      </c>
      <c r="E272" s="41" t="s">
        <v>4</v>
      </c>
      <c r="F272" s="41" t="s">
        <v>8</v>
      </c>
      <c r="G272" s="41" t="s">
        <v>5</v>
      </c>
      <c r="H272" s="24"/>
      <c r="I272" s="23"/>
    </row>
    <row r="273" spans="1:9">
      <c r="A273" s="1"/>
      <c r="B273" s="42" t="s">
        <v>11</v>
      </c>
      <c r="C273" s="42">
        <v>75</v>
      </c>
      <c r="D273" s="8">
        <v>0</v>
      </c>
      <c r="E273" s="17">
        <f>IF(D273="","",D273/D288)</f>
        <v>0</v>
      </c>
      <c r="F273" s="17">
        <f>IF(E273="","",SUM(E273:E273))</f>
        <v>0</v>
      </c>
      <c r="G273" s="17">
        <f t="shared" ref="G273:G287" si="4">IF(F273="","",1-F273)</f>
        <v>1</v>
      </c>
      <c r="H273" s="24"/>
      <c r="I273" s="23"/>
    </row>
    <row r="274" spans="1:9">
      <c r="A274" s="14">
        <f>SUM(D273:D286)</f>
        <v>664.6</v>
      </c>
      <c r="B274" s="42" t="s">
        <v>12</v>
      </c>
      <c r="C274" s="42">
        <v>50</v>
      </c>
      <c r="D274" s="8">
        <v>0</v>
      </c>
      <c r="E274" s="17">
        <f>IF(D274="","",D274/D288)</f>
        <v>0</v>
      </c>
      <c r="F274" s="17">
        <f>IF(E274="","",SUM(E273:E274))</f>
        <v>0</v>
      </c>
      <c r="G274" s="17">
        <f t="shared" si="4"/>
        <v>1</v>
      </c>
      <c r="H274" s="16"/>
      <c r="I274" s="25"/>
    </row>
    <row r="275" spans="1:9">
      <c r="A275" s="1"/>
      <c r="B275" s="11" t="s">
        <v>13</v>
      </c>
      <c r="C275" s="42">
        <v>37.5</v>
      </c>
      <c r="D275" s="8">
        <v>0</v>
      </c>
      <c r="E275" s="17">
        <f>IF(D275="","",D275/D288)</f>
        <v>0</v>
      </c>
      <c r="F275" s="17">
        <f>IF(E275="","",SUM(E273:E275))</f>
        <v>0</v>
      </c>
      <c r="G275" s="17">
        <f t="shared" si="4"/>
        <v>1</v>
      </c>
      <c r="H275" s="16"/>
      <c r="I275" s="1"/>
    </row>
    <row r="276" spans="1:9">
      <c r="A276" s="1"/>
      <c r="B276" s="42" t="s">
        <v>14</v>
      </c>
      <c r="C276" s="42">
        <v>25</v>
      </c>
      <c r="D276" s="8">
        <v>0</v>
      </c>
      <c r="E276" s="17">
        <f>IF(D276="","",D276/D288)</f>
        <v>0</v>
      </c>
      <c r="F276" s="17">
        <f>IF(E276="","",SUM(E273:E276))</f>
        <v>0</v>
      </c>
      <c r="G276" s="17">
        <f t="shared" si="4"/>
        <v>1</v>
      </c>
      <c r="H276" s="1"/>
      <c r="I276" s="1"/>
    </row>
    <row r="277" spans="1:9">
      <c r="A277" s="1"/>
      <c r="B277" s="42" t="s">
        <v>15</v>
      </c>
      <c r="C277" s="42">
        <v>19</v>
      </c>
      <c r="D277" s="8">
        <v>0</v>
      </c>
      <c r="E277" s="17">
        <f>IF(D277="","",D277/D288)</f>
        <v>0</v>
      </c>
      <c r="F277" s="17">
        <f>IF(E277="","",SUM(E273:E277))</f>
        <v>0</v>
      </c>
      <c r="G277" s="17">
        <f t="shared" si="4"/>
        <v>1</v>
      </c>
      <c r="H277" s="15"/>
      <c r="I277" s="1"/>
    </row>
    <row r="278" spans="1:9">
      <c r="A278" s="1"/>
      <c r="B278" s="42" t="s">
        <v>17</v>
      </c>
      <c r="C278" s="42">
        <v>12.7</v>
      </c>
      <c r="D278" s="8">
        <v>0</v>
      </c>
      <c r="E278" s="17">
        <f>IF(D278="","",D278/D288)</f>
        <v>0</v>
      </c>
      <c r="F278" s="17">
        <f>IF(E278="","",SUM(E273:E278))</f>
        <v>0</v>
      </c>
      <c r="G278" s="17">
        <f t="shared" si="4"/>
        <v>1</v>
      </c>
      <c r="H278" s="59" t="s">
        <v>50</v>
      </c>
      <c r="I278" s="59"/>
    </row>
    <row r="279" spans="1:9">
      <c r="A279" s="1"/>
      <c r="B279" s="42" t="s">
        <v>16</v>
      </c>
      <c r="C279" s="42">
        <v>9.5</v>
      </c>
      <c r="D279" s="8">
        <v>0</v>
      </c>
      <c r="E279" s="17">
        <f>IF(D279="","",D279/D288)</f>
        <v>0</v>
      </c>
      <c r="F279" s="17">
        <f>IF(E279="","",SUM(E273:E279))</f>
        <v>0</v>
      </c>
      <c r="G279" s="17">
        <f t="shared" si="4"/>
        <v>1</v>
      </c>
      <c r="H279" s="1"/>
      <c r="I279" s="1"/>
    </row>
    <row r="280" spans="1:9" ht="15">
      <c r="A280" s="1"/>
      <c r="B280" s="43">
        <v>4</v>
      </c>
      <c r="C280" s="43">
        <v>4.75</v>
      </c>
      <c r="D280" s="8">
        <v>15.100000000000001</v>
      </c>
      <c r="E280" s="17">
        <f>IF(D280="","",D280/D288)</f>
        <v>1.9863193896343067E-2</v>
      </c>
      <c r="F280" s="17">
        <f>IF(E280="","",SUM(E273:E280))</f>
        <v>1.9863193896343067E-2</v>
      </c>
      <c r="G280" s="17">
        <f t="shared" si="4"/>
        <v>0.98013680610365694</v>
      </c>
      <c r="H280" s="60" t="s">
        <v>69</v>
      </c>
      <c r="I280" s="61"/>
    </row>
    <row r="281" spans="1:9">
      <c r="A281" s="1"/>
      <c r="B281" s="43">
        <v>10</v>
      </c>
      <c r="C281" s="43">
        <v>2</v>
      </c>
      <c r="D281" s="8">
        <v>100</v>
      </c>
      <c r="E281" s="17">
        <f>IF(D281="","",D281/D288)</f>
        <v>0.13154433043935806</v>
      </c>
      <c r="F281" s="17">
        <f>IF(E281="","",SUM(E273:E281))</f>
        <v>0.15140752433570112</v>
      </c>
      <c r="G281" s="17">
        <f t="shared" si="4"/>
        <v>0.84859247566429885</v>
      </c>
      <c r="H281" s="34"/>
      <c r="I281" s="48"/>
    </row>
    <row r="282" spans="1:9">
      <c r="A282" s="1"/>
      <c r="B282" s="43">
        <v>20</v>
      </c>
      <c r="C282" s="43">
        <v>0.85</v>
      </c>
      <c r="D282" s="8">
        <v>78.099999999999994</v>
      </c>
      <c r="E282" s="17">
        <f>IF(D282="","",D282/D288)</f>
        <v>0.10273612207313863</v>
      </c>
      <c r="F282" s="17">
        <f>IF(E282="","",SUM(E273:E282))</f>
        <v>0.25414364640883974</v>
      </c>
      <c r="G282" s="17">
        <f t="shared" si="4"/>
        <v>0.7458563535911602</v>
      </c>
      <c r="H282" s="34"/>
      <c r="I282" s="49"/>
    </row>
    <row r="283" spans="1:9">
      <c r="A283" s="1"/>
      <c r="B283" s="2">
        <v>40</v>
      </c>
      <c r="C283" s="2">
        <v>0.42499999999999999</v>
      </c>
      <c r="D283" s="26">
        <v>161.60000000000002</v>
      </c>
      <c r="E283" s="27">
        <f>IF(D283="","",D283/D288)</f>
        <v>0.21257563799000265</v>
      </c>
      <c r="F283" s="27">
        <f>IF(E283="","",SUM(E273:E283))</f>
        <v>0.46671928439884236</v>
      </c>
      <c r="G283" s="27">
        <f t="shared" si="4"/>
        <v>0.53328071560115764</v>
      </c>
      <c r="H283" s="1"/>
      <c r="I283" s="12"/>
    </row>
    <row r="284" spans="1:9">
      <c r="A284" s="1"/>
      <c r="B284" s="43">
        <v>60</v>
      </c>
      <c r="C284" s="2">
        <v>0.25</v>
      </c>
      <c r="D284" s="8">
        <v>78.2</v>
      </c>
      <c r="E284" s="17">
        <f>IF(D284="","",D284/D288)</f>
        <v>0.102867666403578</v>
      </c>
      <c r="F284" s="17">
        <f>IF(E284="","",SUM(E273:E284))</f>
        <v>0.56958695080242039</v>
      </c>
      <c r="G284" s="17">
        <f t="shared" si="4"/>
        <v>0.43041304919757961</v>
      </c>
      <c r="H284" s="45"/>
      <c r="I284" s="35"/>
    </row>
    <row r="285" spans="1:9">
      <c r="A285" s="1"/>
      <c r="B285" s="43">
        <v>100</v>
      </c>
      <c r="C285" s="2">
        <v>0.15</v>
      </c>
      <c r="D285" s="8">
        <v>102.1</v>
      </c>
      <c r="E285" s="17">
        <f>IF(D285="","",D285/D288)</f>
        <v>0.13430676137858458</v>
      </c>
      <c r="F285" s="17">
        <f>IF(E285="","",SUM(E273:E285))</f>
        <v>0.70389371218100494</v>
      </c>
      <c r="G285" s="17">
        <f t="shared" si="4"/>
        <v>0.29610628781899506</v>
      </c>
      <c r="H285" s="45"/>
      <c r="I285" s="35"/>
    </row>
    <row r="286" spans="1:9">
      <c r="A286" s="1"/>
      <c r="B286" s="43">
        <v>200</v>
      </c>
      <c r="C286" s="2">
        <v>7.4999999999999997E-2</v>
      </c>
      <c r="D286" s="8">
        <v>129.5</v>
      </c>
      <c r="E286" s="17">
        <f>IF(D286="","",D286/D288)</f>
        <v>0.17034990791896867</v>
      </c>
      <c r="F286" s="17">
        <f>IF(E286="","",SUM(E273:E286))</f>
        <v>0.87424362009997358</v>
      </c>
      <c r="G286" s="17">
        <f t="shared" si="4"/>
        <v>0.12575637990002642</v>
      </c>
      <c r="H286" s="34"/>
      <c r="I286" s="50"/>
    </row>
    <row r="287" spans="1:9">
      <c r="A287" s="1"/>
      <c r="B287" s="43" t="s">
        <v>9</v>
      </c>
      <c r="C287" s="43"/>
      <c r="D287" s="26">
        <v>95.6</v>
      </c>
      <c r="E287" s="27">
        <f>IF(D287="","",D287/D288)</f>
        <v>0.1257563799000263</v>
      </c>
      <c r="F287" s="18">
        <f>IF(E287="","",SUM(E273:E287))</f>
        <v>0.99999999999999989</v>
      </c>
      <c r="G287" s="17">
        <f t="shared" si="4"/>
        <v>1.1102230246251565E-16</v>
      </c>
      <c r="H287" s="36"/>
      <c r="I287" s="35"/>
    </row>
    <row r="288" spans="1:9">
      <c r="A288" s="1"/>
      <c r="B288" s="37" t="s">
        <v>10</v>
      </c>
      <c r="C288" s="43"/>
      <c r="D288" s="22">
        <f>SUM(D273:D287)</f>
        <v>760.2</v>
      </c>
      <c r="E288" s="17">
        <f>SUM(E273:E287)</f>
        <v>0.99999999999999989</v>
      </c>
      <c r="F288" s="19"/>
      <c r="G288" s="19"/>
      <c r="H288" s="44"/>
      <c r="I288" s="51"/>
    </row>
    <row r="289" spans="1:9">
      <c r="A289" s="1"/>
      <c r="B289" s="1"/>
      <c r="C289" s="1"/>
      <c r="D289" s="1"/>
      <c r="E289" s="1"/>
      <c r="F289" s="1"/>
      <c r="G289" s="1"/>
      <c r="H289" s="1"/>
      <c r="I289" s="9"/>
    </row>
    <row r="290" spans="1:9" ht="13.5">
      <c r="A290" s="1"/>
      <c r="B290" s="46"/>
      <c r="C290" s="3"/>
      <c r="D290" s="46"/>
      <c r="E290" s="3"/>
      <c r="F290" s="46"/>
      <c r="G290" s="4"/>
      <c r="H290" s="35"/>
      <c r="I290" s="9"/>
    </row>
    <row r="291" spans="1:9" ht="13.5">
      <c r="A291" s="1"/>
      <c r="B291" s="5"/>
      <c r="C291" s="3"/>
      <c r="D291" s="46"/>
      <c r="E291" s="3"/>
      <c r="F291" s="46"/>
      <c r="G291" s="1"/>
      <c r="H291" s="1"/>
      <c r="I291" s="9"/>
    </row>
    <row r="292" spans="1:9">
      <c r="A292" s="1"/>
      <c r="B292" s="1"/>
      <c r="C292" s="1"/>
      <c r="D292" s="1"/>
      <c r="E292" s="1"/>
      <c r="F292" s="1"/>
      <c r="G292" s="1"/>
      <c r="H292" s="1"/>
      <c r="I292" s="9"/>
    </row>
    <row r="293" spans="1:9">
      <c r="A293" s="1"/>
      <c r="B293" s="1"/>
      <c r="C293" s="1"/>
      <c r="D293" s="1"/>
      <c r="E293" s="1"/>
      <c r="F293" s="1"/>
      <c r="G293" s="1"/>
      <c r="H293" s="1"/>
      <c r="I293" s="9"/>
    </row>
    <row r="294" spans="1:9">
      <c r="A294" s="1"/>
      <c r="B294" s="1"/>
      <c r="C294" s="1"/>
      <c r="D294" s="1"/>
      <c r="E294" s="1"/>
      <c r="F294" s="1"/>
      <c r="G294" s="1"/>
      <c r="H294" s="1"/>
      <c r="I294" s="6"/>
    </row>
    <row r="295" spans="1:9">
      <c r="A295" s="1"/>
      <c r="B295" s="1"/>
      <c r="C295" s="1"/>
      <c r="D295" s="1"/>
      <c r="E295" s="1"/>
      <c r="F295" s="1"/>
      <c r="G295" s="1"/>
      <c r="H295" s="1"/>
      <c r="I295" s="13"/>
    </row>
    <row r="296" spans="1:9">
      <c r="A296" s="1"/>
      <c r="B296" s="1"/>
      <c r="C296" s="1"/>
      <c r="D296" s="1"/>
      <c r="E296" s="1"/>
      <c r="F296" s="1"/>
      <c r="G296" s="1"/>
      <c r="H296" s="1"/>
      <c r="I296" s="13"/>
    </row>
    <row r="297" spans="1:9">
      <c r="A297" s="1"/>
      <c r="B297" s="1"/>
      <c r="C297" s="1"/>
      <c r="D297" s="1"/>
      <c r="E297" s="1"/>
      <c r="F297" s="1"/>
      <c r="G297" s="1"/>
      <c r="H297" s="1"/>
      <c r="I297" s="9"/>
    </row>
    <row r="298" spans="1:9">
      <c r="A298" s="1"/>
      <c r="B298" s="1"/>
      <c r="C298" s="1"/>
      <c r="D298" s="1"/>
      <c r="E298" s="1"/>
      <c r="F298" s="1"/>
      <c r="G298" s="1"/>
      <c r="H298" s="1"/>
      <c r="I298" s="1"/>
    </row>
    <row r="299" spans="1:9">
      <c r="A299" s="1"/>
      <c r="B299" s="1"/>
      <c r="C299" s="1"/>
      <c r="D299" s="1"/>
      <c r="E299" s="1"/>
      <c r="F299" s="1"/>
      <c r="G299" s="1"/>
      <c r="H299" s="1"/>
      <c r="I299" s="13"/>
    </row>
    <row r="300" spans="1:9">
      <c r="A300" s="1"/>
      <c r="B300" s="1"/>
      <c r="C300" s="1"/>
      <c r="D300" s="1"/>
      <c r="E300" s="1"/>
      <c r="F300" s="1"/>
      <c r="G300" s="1"/>
      <c r="H300" s="1"/>
      <c r="I300" s="13"/>
    </row>
    <row r="301" spans="1:9">
      <c r="A301" s="1"/>
      <c r="B301" s="1"/>
      <c r="C301" s="1"/>
      <c r="D301" s="1"/>
      <c r="E301" s="1"/>
      <c r="F301" s="1"/>
      <c r="G301" s="1"/>
      <c r="H301" s="1"/>
      <c r="I301" s="9"/>
    </row>
    <row r="302" spans="1:9">
      <c r="A302" s="1"/>
      <c r="B302" s="1"/>
      <c r="C302" s="1"/>
      <c r="D302" s="1"/>
      <c r="E302" s="1"/>
      <c r="F302" s="1"/>
      <c r="G302" s="1"/>
      <c r="H302" s="1"/>
      <c r="I302" s="6"/>
    </row>
    <row r="303" spans="1:9">
      <c r="A303" s="1"/>
      <c r="B303" s="1"/>
      <c r="C303" s="1"/>
      <c r="D303" s="1"/>
      <c r="E303" s="1"/>
      <c r="F303" s="1"/>
      <c r="G303" s="1"/>
      <c r="H303" s="1"/>
      <c r="I303" s="6"/>
    </row>
    <row r="304" spans="1:9">
      <c r="A304" s="1"/>
      <c r="B304" s="1"/>
      <c r="C304" s="1"/>
      <c r="D304" s="1"/>
      <c r="E304" s="1"/>
      <c r="F304" s="1"/>
      <c r="G304" s="1"/>
      <c r="H304" s="1"/>
      <c r="I304" s="6"/>
    </row>
    <row r="305" spans="1:9">
      <c r="A305" s="1"/>
      <c r="B305" s="1"/>
      <c r="C305" s="1"/>
      <c r="D305" s="1"/>
      <c r="E305" s="1"/>
      <c r="F305" s="1"/>
      <c r="G305" s="1"/>
      <c r="H305" s="1"/>
      <c r="I305" s="6"/>
    </row>
    <row r="306" spans="1:9">
      <c r="A306" s="1"/>
      <c r="B306" s="1"/>
      <c r="C306" s="1"/>
      <c r="D306" s="1"/>
      <c r="E306" s="1"/>
      <c r="F306" s="1"/>
      <c r="G306" s="1"/>
      <c r="H306" s="1"/>
      <c r="I306" s="6"/>
    </row>
    <row r="307" spans="1:9">
      <c r="A307" s="1"/>
      <c r="B307" s="1"/>
      <c r="C307" s="1"/>
      <c r="D307" s="1"/>
      <c r="E307" s="1"/>
      <c r="F307" s="1"/>
      <c r="G307" s="1"/>
      <c r="H307" s="1"/>
      <c r="I307" s="6"/>
    </row>
    <row r="308" spans="1:9">
      <c r="A308" s="1"/>
      <c r="B308" s="1"/>
      <c r="C308" s="1"/>
      <c r="D308" s="1"/>
      <c r="E308" s="1"/>
      <c r="F308" s="1"/>
      <c r="G308" s="1"/>
      <c r="H308" s="1"/>
      <c r="I308" s="1"/>
    </row>
    <row r="309" spans="1:9">
      <c r="A309" s="1"/>
      <c r="B309" s="1"/>
      <c r="C309" s="1"/>
      <c r="D309" s="1"/>
      <c r="E309" s="1"/>
      <c r="F309" s="1"/>
      <c r="G309" s="1"/>
      <c r="H309" s="1"/>
      <c r="I309" s="1"/>
    </row>
    <row r="310" spans="1:9">
      <c r="A310" s="85" t="s">
        <v>46</v>
      </c>
      <c r="B310" s="85"/>
      <c r="C310" s="85"/>
      <c r="D310" s="85"/>
      <c r="E310" s="85"/>
      <c r="F310" s="85"/>
      <c r="G310" s="85"/>
      <c r="H310" s="85"/>
      <c r="I310" s="85"/>
    </row>
    <row r="311" spans="1:9">
      <c r="A311" s="1"/>
      <c r="B311" s="28"/>
      <c r="C311" s="28"/>
      <c r="D311" s="28"/>
      <c r="E311" s="28"/>
      <c r="F311" s="28"/>
      <c r="G311" s="28"/>
      <c r="H311" s="28"/>
      <c r="I311" s="28"/>
    </row>
    <row r="312" spans="1:9">
      <c r="A312" s="29" t="s">
        <v>37</v>
      </c>
      <c r="B312" s="29"/>
      <c r="C312" s="29"/>
      <c r="D312" s="29"/>
      <c r="E312" s="1"/>
      <c r="F312" s="116" t="s">
        <v>45</v>
      </c>
      <c r="G312" s="116"/>
      <c r="H312" s="116"/>
      <c r="I312" s="116"/>
    </row>
    <row r="313" spans="1:9">
      <c r="A313" s="52" t="s">
        <v>41</v>
      </c>
      <c r="B313" s="47"/>
      <c r="C313" s="47"/>
      <c r="D313" s="45"/>
      <c r="E313" s="1"/>
      <c r="F313" s="13"/>
      <c r="G313" s="47" t="s">
        <v>38</v>
      </c>
      <c r="H313" s="47"/>
      <c r="I313" s="47"/>
    </row>
    <row r="314" spans="1:9">
      <c r="A314" s="53" t="s">
        <v>43</v>
      </c>
      <c r="B314" s="30"/>
      <c r="C314" s="47"/>
      <c r="D314" s="45"/>
      <c r="E314" s="1"/>
      <c r="F314" s="115" t="s">
        <v>39</v>
      </c>
      <c r="G314" s="115"/>
      <c r="H314" s="115"/>
      <c r="I314" s="47"/>
    </row>
    <row r="315" spans="1:9">
      <c r="A315" s="64" t="s">
        <v>42</v>
      </c>
      <c r="B315" s="64"/>
      <c r="C315" s="64"/>
      <c r="D315" s="64"/>
      <c r="E315" s="64"/>
      <c r="F315" s="64"/>
      <c r="G315" s="64"/>
      <c r="H315" s="64"/>
      <c r="I315" s="64"/>
    </row>
    <row r="316" spans="1:9" ht="15">
      <c r="A316" s="82" t="s">
        <v>44</v>
      </c>
      <c r="B316" s="83"/>
      <c r="C316" s="83"/>
      <c r="D316" s="83"/>
      <c r="E316" s="83"/>
      <c r="F316" s="83"/>
      <c r="G316" s="83"/>
      <c r="H316" s="83"/>
      <c r="I316" s="84"/>
    </row>
    <row r="317" spans="1:9" ht="14.25">
      <c r="A317" s="103" t="s">
        <v>34</v>
      </c>
      <c r="B317" s="104"/>
      <c r="C317" s="104"/>
      <c r="D317" s="104"/>
      <c r="E317" s="104"/>
      <c r="F317" s="104"/>
      <c r="G317" s="104"/>
      <c r="H317" s="104"/>
      <c r="I317" s="105"/>
    </row>
    <row r="318" spans="1:9" ht="14.25">
      <c r="A318" s="103" t="s">
        <v>33</v>
      </c>
      <c r="B318" s="104"/>
      <c r="C318" s="104"/>
      <c r="D318" s="104"/>
      <c r="E318" s="104"/>
      <c r="F318" s="104"/>
      <c r="G318" s="104"/>
      <c r="H318" s="104"/>
      <c r="I318" s="105"/>
    </row>
    <row r="319" spans="1:9" ht="14.25">
      <c r="A319" s="103" t="s">
        <v>35</v>
      </c>
      <c r="B319" s="104"/>
      <c r="C319" s="104"/>
      <c r="D319" s="104"/>
      <c r="E319" s="104"/>
      <c r="F319" s="104"/>
      <c r="G319" s="104"/>
      <c r="H319" s="104"/>
      <c r="I319" s="105"/>
    </row>
    <row r="320" spans="1:9">
      <c r="A320" s="106" t="s">
        <v>20</v>
      </c>
      <c r="B320" s="107"/>
      <c r="C320" s="71" t="s">
        <v>21</v>
      </c>
      <c r="D320" s="108"/>
      <c r="E320" s="108"/>
      <c r="F320" s="109"/>
      <c r="G320" s="72" t="s">
        <v>22</v>
      </c>
      <c r="H320" s="108"/>
      <c r="I320" s="109"/>
    </row>
    <row r="321" spans="1:9">
      <c r="A321" s="110" t="s">
        <v>36</v>
      </c>
      <c r="B321" s="111"/>
      <c r="C321" s="111"/>
      <c r="D321" s="111"/>
      <c r="E321" s="111"/>
      <c r="F321" s="111"/>
      <c r="G321" s="111"/>
      <c r="H321" s="111"/>
      <c r="I321" s="112"/>
    </row>
    <row r="322" spans="1:9">
      <c r="A322" s="65" t="s">
        <v>24</v>
      </c>
      <c r="B322" s="111"/>
      <c r="C322" s="111"/>
      <c r="D322" s="111"/>
      <c r="E322" s="111"/>
      <c r="F322" s="111"/>
      <c r="G322" s="111"/>
      <c r="H322" s="111"/>
      <c r="I322" s="112"/>
    </row>
    <row r="323" spans="1:9" ht="15">
      <c r="A323" s="86" t="s">
        <v>23</v>
      </c>
      <c r="B323" s="87"/>
      <c r="C323" s="87"/>
      <c r="D323" s="87"/>
      <c r="E323" s="87"/>
      <c r="F323" s="87"/>
      <c r="G323" s="87"/>
      <c r="H323" s="87"/>
      <c r="I323" s="88"/>
    </row>
    <row r="324" spans="1:9" ht="15">
      <c r="A324" s="89" t="s">
        <v>18</v>
      </c>
      <c r="B324" s="90"/>
      <c r="C324" s="90"/>
      <c r="D324" s="90"/>
      <c r="E324" s="90"/>
      <c r="F324" s="90"/>
      <c r="G324" s="90"/>
      <c r="H324" s="90"/>
      <c r="I324" s="91"/>
    </row>
    <row r="325" spans="1:9">
      <c r="A325" s="95" t="s">
        <v>47</v>
      </c>
      <c r="B325" s="96"/>
      <c r="C325" s="96"/>
      <c r="D325" s="96"/>
      <c r="E325" s="96"/>
      <c r="F325" s="96"/>
      <c r="G325" s="97"/>
      <c r="H325" s="98" t="s">
        <v>40</v>
      </c>
      <c r="I325" s="99"/>
    </row>
    <row r="326" spans="1:9">
      <c r="A326" s="100" t="s">
        <v>29</v>
      </c>
      <c r="B326" s="101"/>
      <c r="C326" s="101"/>
      <c r="D326" s="101"/>
      <c r="E326" s="101"/>
      <c r="F326" s="102"/>
      <c r="G326" s="92" t="s">
        <v>30</v>
      </c>
      <c r="H326" s="93"/>
      <c r="I326" s="94"/>
    </row>
    <row r="327" spans="1:9">
      <c r="A327" s="92" t="s">
        <v>27</v>
      </c>
      <c r="B327" s="93"/>
      <c r="C327" s="93"/>
      <c r="D327" s="93"/>
      <c r="E327" s="94"/>
      <c r="F327" s="100" t="s">
        <v>32</v>
      </c>
      <c r="G327" s="102"/>
      <c r="H327" s="100" t="s">
        <v>31</v>
      </c>
      <c r="I327" s="102"/>
    </row>
    <row r="328" spans="1:9">
      <c r="A328" s="92" t="s">
        <v>28</v>
      </c>
      <c r="B328" s="93"/>
      <c r="C328" s="93"/>
      <c r="D328" s="94"/>
      <c r="E328" s="92" t="s">
        <v>26</v>
      </c>
      <c r="F328" s="94"/>
      <c r="G328" s="92" t="s">
        <v>25</v>
      </c>
      <c r="H328" s="93"/>
      <c r="I328" s="94"/>
    </row>
    <row r="329" spans="1:9">
      <c r="A329" s="65" t="s">
        <v>48</v>
      </c>
      <c r="B329" s="66"/>
      <c r="C329" s="67" t="s">
        <v>58</v>
      </c>
      <c r="D329" s="68"/>
      <c r="E329" s="68"/>
      <c r="F329" s="69"/>
      <c r="G329" s="66" t="s">
        <v>71</v>
      </c>
      <c r="H329" s="66"/>
      <c r="I329" s="70"/>
    </row>
    <row r="330" spans="1:9">
      <c r="A330" s="71" t="s">
        <v>70</v>
      </c>
      <c r="B330" s="72"/>
      <c r="C330" s="72"/>
      <c r="D330" s="72"/>
      <c r="E330" s="72"/>
      <c r="F330" s="72"/>
      <c r="G330" s="72"/>
      <c r="H330" s="72"/>
      <c r="I330" s="73"/>
    </row>
    <row r="331" spans="1:9" ht="15.75">
      <c r="A331" s="7"/>
      <c r="B331" s="74" t="s">
        <v>0</v>
      </c>
      <c r="C331" s="74"/>
      <c r="D331" s="74"/>
      <c r="E331" s="54">
        <f>E332+E333</f>
        <v>1542.3999999999999</v>
      </c>
      <c r="F331" s="75" t="s">
        <v>19</v>
      </c>
      <c r="G331" s="76"/>
      <c r="H331" s="77" t="s">
        <v>72</v>
      </c>
      <c r="I331" s="78"/>
    </row>
    <row r="332" spans="1:9" ht="15.75">
      <c r="A332" s="1"/>
      <c r="B332" s="79" t="s">
        <v>1</v>
      </c>
      <c r="C332" s="80"/>
      <c r="D332" s="81"/>
      <c r="E332" s="38">
        <v>116</v>
      </c>
      <c r="F332" s="20"/>
      <c r="G332" s="21"/>
      <c r="H332" s="113" t="s">
        <v>73</v>
      </c>
      <c r="I332" s="114"/>
    </row>
    <row r="333" spans="1:9">
      <c r="A333" s="1"/>
      <c r="B333" s="79" t="s">
        <v>2</v>
      </c>
      <c r="C333" s="80"/>
      <c r="D333" s="81"/>
      <c r="E333" s="39">
        <f>D351</f>
        <v>1426.3999999999999</v>
      </c>
      <c r="F333" s="62" t="s">
        <v>49</v>
      </c>
      <c r="G333" s="62"/>
      <c r="H333" s="63">
        <v>5.2</v>
      </c>
      <c r="I333" s="63"/>
    </row>
    <row r="334" spans="1:9">
      <c r="A334" s="1"/>
      <c r="B334" s="1"/>
      <c r="C334" s="1"/>
      <c r="D334" s="1"/>
      <c r="E334" s="1"/>
      <c r="F334" s="1"/>
      <c r="G334" s="1"/>
      <c r="H334" s="1"/>
      <c r="I334" s="1"/>
    </row>
    <row r="335" spans="1:9">
      <c r="A335" s="1"/>
      <c r="B335" s="10" t="s">
        <v>3</v>
      </c>
      <c r="C335" s="10" t="s">
        <v>6</v>
      </c>
      <c r="D335" s="10" t="s">
        <v>7</v>
      </c>
      <c r="E335" s="41" t="s">
        <v>4</v>
      </c>
      <c r="F335" s="41" t="s">
        <v>8</v>
      </c>
      <c r="G335" s="41" t="s">
        <v>5</v>
      </c>
      <c r="H335" s="24"/>
      <c r="I335" s="23"/>
    </row>
    <row r="336" spans="1:9">
      <c r="A336" s="1"/>
      <c r="B336" s="42" t="s">
        <v>11</v>
      </c>
      <c r="C336" s="42">
        <v>75</v>
      </c>
      <c r="D336" s="8">
        <v>0</v>
      </c>
      <c r="E336" s="17">
        <f>IF(D336="","",D336/D351)</f>
        <v>0</v>
      </c>
      <c r="F336" s="17">
        <f>IF(E336="","",SUM(E336:E336))</f>
        <v>0</v>
      </c>
      <c r="G336" s="17">
        <f t="shared" ref="G336:G350" si="5">IF(F336="","",1-F336)</f>
        <v>1</v>
      </c>
      <c r="H336" s="24"/>
      <c r="I336" s="23"/>
    </row>
    <row r="337" spans="1:9">
      <c r="A337" s="14">
        <f>SUM(D336:D349)</f>
        <v>1400.3999999999999</v>
      </c>
      <c r="B337" s="42" t="s">
        <v>12</v>
      </c>
      <c r="C337" s="42">
        <v>50</v>
      </c>
      <c r="D337" s="8">
        <v>0</v>
      </c>
      <c r="E337" s="17">
        <f>IF(D337="","",D337/D351)</f>
        <v>0</v>
      </c>
      <c r="F337" s="17">
        <f>IF(E337="","",SUM(E336:E337))</f>
        <v>0</v>
      </c>
      <c r="G337" s="17">
        <f t="shared" si="5"/>
        <v>1</v>
      </c>
      <c r="H337" s="16"/>
      <c r="I337" s="25"/>
    </row>
    <row r="338" spans="1:9">
      <c r="A338" s="1"/>
      <c r="B338" s="11" t="s">
        <v>13</v>
      </c>
      <c r="C338" s="42">
        <v>37.5</v>
      </c>
      <c r="D338" s="8">
        <v>0</v>
      </c>
      <c r="E338" s="17">
        <f>IF(D338="","",D338/D351)</f>
        <v>0</v>
      </c>
      <c r="F338" s="17">
        <f>IF(E338="","",SUM(E336:E338))</f>
        <v>0</v>
      </c>
      <c r="G338" s="17">
        <f t="shared" si="5"/>
        <v>1</v>
      </c>
      <c r="H338" s="16"/>
      <c r="I338" s="1"/>
    </row>
    <row r="339" spans="1:9">
      <c r="A339" s="1"/>
      <c r="B339" s="42" t="s">
        <v>14</v>
      </c>
      <c r="C339" s="42">
        <v>25</v>
      </c>
      <c r="D339" s="8">
        <v>0</v>
      </c>
      <c r="E339" s="17">
        <f>IF(D339="","",D339/D351)</f>
        <v>0</v>
      </c>
      <c r="F339" s="17">
        <f>IF(E339="","",SUM(E336:E339))</f>
        <v>0</v>
      </c>
      <c r="G339" s="17">
        <f t="shared" si="5"/>
        <v>1</v>
      </c>
      <c r="H339" s="1"/>
      <c r="I339" s="1"/>
    </row>
    <row r="340" spans="1:9">
      <c r="A340" s="1"/>
      <c r="B340" s="42" t="s">
        <v>15</v>
      </c>
      <c r="C340" s="42">
        <v>19</v>
      </c>
      <c r="D340" s="8">
        <v>0</v>
      </c>
      <c r="E340" s="17">
        <f>IF(D340="","",D340/D351)</f>
        <v>0</v>
      </c>
      <c r="F340" s="17">
        <f>IF(E340="","",SUM(E336:E340))</f>
        <v>0</v>
      </c>
      <c r="G340" s="17">
        <f t="shared" si="5"/>
        <v>1</v>
      </c>
      <c r="H340" s="15"/>
      <c r="I340" s="1"/>
    </row>
    <row r="341" spans="1:9">
      <c r="A341" s="1"/>
      <c r="B341" s="42" t="s">
        <v>17</v>
      </c>
      <c r="C341" s="42">
        <v>12.7</v>
      </c>
      <c r="D341" s="8">
        <v>0</v>
      </c>
      <c r="E341" s="17">
        <f>IF(D341="","",D341/D351)</f>
        <v>0</v>
      </c>
      <c r="F341" s="17">
        <f>IF(E341="","",SUM(E336:E341))</f>
        <v>0</v>
      </c>
      <c r="G341" s="17">
        <f t="shared" si="5"/>
        <v>1</v>
      </c>
      <c r="H341" s="59" t="s">
        <v>50</v>
      </c>
      <c r="I341" s="59"/>
    </row>
    <row r="342" spans="1:9">
      <c r="A342" s="1"/>
      <c r="B342" s="42" t="s">
        <v>16</v>
      </c>
      <c r="C342" s="42">
        <v>9.5</v>
      </c>
      <c r="D342" s="8">
        <v>0</v>
      </c>
      <c r="E342" s="17">
        <f>IF(D342="","",D342/D351)</f>
        <v>0</v>
      </c>
      <c r="F342" s="17">
        <f>IF(E342="","",SUM(E336:E342))</f>
        <v>0</v>
      </c>
      <c r="G342" s="17">
        <f t="shared" si="5"/>
        <v>1</v>
      </c>
      <c r="H342" s="1"/>
      <c r="I342" s="1"/>
    </row>
    <row r="343" spans="1:9" ht="15">
      <c r="A343" s="1"/>
      <c r="B343" s="43">
        <v>4</v>
      </c>
      <c r="C343" s="43">
        <v>4.75</v>
      </c>
      <c r="D343" s="8">
        <v>43.400000000000006</v>
      </c>
      <c r="E343" s="17">
        <f>IF(D343="","",D343/D351)</f>
        <v>3.0426247896803149E-2</v>
      </c>
      <c r="F343" s="17">
        <f>IF(E343="","",SUM(E336:E343))</f>
        <v>3.0426247896803149E-2</v>
      </c>
      <c r="G343" s="17">
        <f t="shared" si="5"/>
        <v>0.96957375210319685</v>
      </c>
      <c r="H343" s="60" t="s">
        <v>62</v>
      </c>
      <c r="I343" s="61"/>
    </row>
    <row r="344" spans="1:9">
      <c r="A344" s="1"/>
      <c r="B344" s="43">
        <v>10</v>
      </c>
      <c r="C344" s="43">
        <v>2</v>
      </c>
      <c r="D344" s="8">
        <v>281.10000000000002</v>
      </c>
      <c r="E344" s="17">
        <f>IF(D344="","",D344/D351)</f>
        <v>0.19706954570947843</v>
      </c>
      <c r="F344" s="17">
        <f>IF(E344="","",SUM(E336:E344))</f>
        <v>0.22749579360628158</v>
      </c>
      <c r="G344" s="17">
        <f t="shared" si="5"/>
        <v>0.77250420639371842</v>
      </c>
      <c r="H344" s="34"/>
      <c r="I344" s="48"/>
    </row>
    <row r="345" spans="1:9">
      <c r="A345" s="1"/>
      <c r="B345" s="43">
        <v>20</v>
      </c>
      <c r="C345" s="43">
        <v>0.85</v>
      </c>
      <c r="D345" s="8">
        <v>369.90000000000003</v>
      </c>
      <c r="E345" s="17">
        <f>IF(D345="","",D345/D351)</f>
        <v>0.25932417274256875</v>
      </c>
      <c r="F345" s="17">
        <f>IF(E345="","",SUM(E336:E345))</f>
        <v>0.48681996634885033</v>
      </c>
      <c r="G345" s="17">
        <f t="shared" si="5"/>
        <v>0.51318003365114961</v>
      </c>
      <c r="H345" s="34"/>
      <c r="I345" s="49"/>
    </row>
    <row r="346" spans="1:9">
      <c r="A346" s="1"/>
      <c r="B346" s="2">
        <v>40</v>
      </c>
      <c r="C346" s="2">
        <v>0.42499999999999999</v>
      </c>
      <c r="D346" s="26">
        <v>292.3</v>
      </c>
      <c r="E346" s="27">
        <f>IF(D346="","",D346/D351)</f>
        <v>0.20492148065058893</v>
      </c>
      <c r="F346" s="27">
        <f>IF(E346="","",SUM(E336:E346))</f>
        <v>0.69174144699943929</v>
      </c>
      <c r="G346" s="27">
        <f t="shared" si="5"/>
        <v>0.30825855300056071</v>
      </c>
      <c r="H346" s="1"/>
      <c r="I346" s="12"/>
    </row>
    <row r="347" spans="1:9">
      <c r="A347" s="1"/>
      <c r="B347" s="43">
        <v>60</v>
      </c>
      <c r="C347" s="2">
        <v>0.25</v>
      </c>
      <c r="D347" s="8">
        <v>133.80000000000001</v>
      </c>
      <c r="E347" s="17">
        <f>IF(D347="","",D347/D351)</f>
        <v>9.3802579921480667E-2</v>
      </c>
      <c r="F347" s="17">
        <f>IF(E347="","",SUM(E336:E347))</f>
        <v>0.78554402692091996</v>
      </c>
      <c r="G347" s="17">
        <f t="shared" si="5"/>
        <v>0.21445597307908004</v>
      </c>
      <c r="H347" s="45"/>
      <c r="I347" s="35"/>
    </row>
    <row r="348" spans="1:9">
      <c r="A348" s="1"/>
      <c r="B348" s="43">
        <v>100</v>
      </c>
      <c r="C348" s="2">
        <v>0.15</v>
      </c>
      <c r="D348" s="8">
        <v>102.1</v>
      </c>
      <c r="E348" s="17">
        <f>IF(D348="","",D348/D351)</f>
        <v>7.1578799775659008E-2</v>
      </c>
      <c r="F348" s="17">
        <f>IF(E348="","",SUM(E336:E348))</f>
        <v>0.85712282669657891</v>
      </c>
      <c r="G348" s="17">
        <f t="shared" si="5"/>
        <v>0.14287717330342109</v>
      </c>
      <c r="H348" s="45"/>
      <c r="I348" s="35"/>
    </row>
    <row r="349" spans="1:9">
      <c r="A349" s="1"/>
      <c r="B349" s="43">
        <v>200</v>
      </c>
      <c r="C349" s="2">
        <v>7.4999999999999997E-2</v>
      </c>
      <c r="D349" s="8">
        <v>177.8</v>
      </c>
      <c r="E349" s="17">
        <f>IF(D349="","",D349/D351)</f>
        <v>0.12464946719012901</v>
      </c>
      <c r="F349" s="17">
        <f>IF(E349="","",SUM(E336:E349))</f>
        <v>0.98177229388670795</v>
      </c>
      <c r="G349" s="17">
        <f t="shared" si="5"/>
        <v>1.8227706113292053E-2</v>
      </c>
      <c r="H349" s="34"/>
      <c r="I349" s="50"/>
    </row>
    <row r="350" spans="1:9">
      <c r="A350" s="1"/>
      <c r="B350" s="43" t="s">
        <v>9</v>
      </c>
      <c r="C350" s="43"/>
      <c r="D350" s="26">
        <v>26</v>
      </c>
      <c r="E350" s="27">
        <f>IF(D350="","",D350/D351)</f>
        <v>1.8227706113292205E-2</v>
      </c>
      <c r="F350" s="18">
        <f>IF(E350="","",SUM(E336:E350))</f>
        <v>1.0000000000000002</v>
      </c>
      <c r="G350" s="17">
        <f t="shared" si="5"/>
        <v>-2.2204460492503131E-16</v>
      </c>
      <c r="H350" s="36"/>
      <c r="I350" s="35"/>
    </row>
    <row r="351" spans="1:9">
      <c r="A351" s="1"/>
      <c r="B351" s="37" t="s">
        <v>10</v>
      </c>
      <c r="C351" s="43"/>
      <c r="D351" s="22">
        <f>SUM(D336:D350)</f>
        <v>1426.3999999999999</v>
      </c>
      <c r="E351" s="17">
        <f>SUM(E336:E350)</f>
        <v>1.0000000000000002</v>
      </c>
      <c r="F351" s="19"/>
      <c r="G351" s="19"/>
      <c r="H351" s="44"/>
      <c r="I351" s="51"/>
    </row>
    <row r="352" spans="1:9">
      <c r="A352" s="1"/>
      <c r="B352" s="1"/>
      <c r="C352" s="1"/>
      <c r="D352" s="1"/>
      <c r="E352" s="1"/>
      <c r="F352" s="1"/>
      <c r="G352" s="1"/>
      <c r="H352" s="1"/>
      <c r="I352" s="9"/>
    </row>
    <row r="353" spans="1:9" ht="13.5">
      <c r="A353" s="1"/>
      <c r="B353" s="46"/>
      <c r="C353" s="3"/>
      <c r="D353" s="46"/>
      <c r="E353" s="3"/>
      <c r="F353" s="46"/>
      <c r="G353" s="4"/>
      <c r="H353" s="35"/>
      <c r="I353" s="9"/>
    </row>
    <row r="354" spans="1:9" ht="13.5">
      <c r="A354" s="1"/>
      <c r="B354" s="5"/>
      <c r="C354" s="3"/>
      <c r="D354" s="46"/>
      <c r="E354" s="3"/>
      <c r="F354" s="46"/>
      <c r="G354" s="1"/>
      <c r="H354" s="1"/>
      <c r="I354" s="9"/>
    </row>
    <row r="355" spans="1:9">
      <c r="A355" s="1"/>
      <c r="B355" s="1"/>
      <c r="C355" s="1"/>
      <c r="D355" s="1"/>
      <c r="E355" s="1"/>
      <c r="F355" s="1"/>
      <c r="G355" s="1"/>
      <c r="H355" s="1"/>
      <c r="I355" s="9"/>
    </row>
    <row r="356" spans="1:9">
      <c r="A356" s="1"/>
      <c r="B356" s="1"/>
      <c r="C356" s="1"/>
      <c r="D356" s="1"/>
      <c r="E356" s="1"/>
      <c r="F356" s="1"/>
      <c r="G356" s="1"/>
      <c r="H356" s="1"/>
      <c r="I356" s="9"/>
    </row>
    <row r="357" spans="1:9">
      <c r="A357" s="1"/>
      <c r="B357" s="1"/>
      <c r="C357" s="1"/>
      <c r="D357" s="1"/>
      <c r="E357" s="1"/>
      <c r="F357" s="1"/>
      <c r="G357" s="1"/>
      <c r="H357" s="1"/>
      <c r="I357" s="6"/>
    </row>
    <row r="358" spans="1:9">
      <c r="A358" s="1"/>
      <c r="B358" s="1"/>
      <c r="C358" s="1"/>
      <c r="D358" s="1"/>
      <c r="E358" s="1"/>
      <c r="F358" s="1"/>
      <c r="G358" s="1"/>
      <c r="H358" s="1"/>
      <c r="I358" s="13"/>
    </row>
    <row r="359" spans="1:9">
      <c r="A359" s="1"/>
      <c r="B359" s="1"/>
      <c r="C359" s="1"/>
      <c r="D359" s="1"/>
      <c r="E359" s="1"/>
      <c r="F359" s="1"/>
      <c r="G359" s="1"/>
      <c r="H359" s="1"/>
      <c r="I359" s="13"/>
    </row>
    <row r="360" spans="1:9">
      <c r="A360" s="1"/>
      <c r="B360" s="1"/>
      <c r="C360" s="1"/>
      <c r="D360" s="1"/>
      <c r="E360" s="1"/>
      <c r="F360" s="1"/>
      <c r="G360" s="1"/>
      <c r="H360" s="1"/>
      <c r="I360" s="9"/>
    </row>
    <row r="361" spans="1:9">
      <c r="A361" s="1"/>
      <c r="B361" s="1"/>
      <c r="C361" s="1"/>
      <c r="D361" s="1"/>
      <c r="E361" s="1"/>
      <c r="F361" s="1"/>
      <c r="G361" s="1"/>
      <c r="H361" s="1"/>
      <c r="I361" s="1"/>
    </row>
    <row r="362" spans="1:9">
      <c r="A362" s="1"/>
      <c r="B362" s="1"/>
      <c r="C362" s="1"/>
      <c r="D362" s="1"/>
      <c r="E362" s="1"/>
      <c r="F362" s="1"/>
      <c r="G362" s="1"/>
      <c r="H362" s="1"/>
      <c r="I362" s="13"/>
    </row>
    <row r="363" spans="1:9">
      <c r="A363" s="1"/>
      <c r="B363" s="1"/>
      <c r="C363" s="1"/>
      <c r="D363" s="1"/>
      <c r="E363" s="1"/>
      <c r="F363" s="1"/>
      <c r="G363" s="1"/>
      <c r="H363" s="1"/>
      <c r="I363" s="13"/>
    </row>
    <row r="364" spans="1:9">
      <c r="A364" s="1"/>
      <c r="B364" s="1"/>
      <c r="C364" s="1"/>
      <c r="D364" s="1"/>
      <c r="E364" s="1"/>
      <c r="F364" s="1"/>
      <c r="G364" s="1"/>
      <c r="H364" s="1"/>
      <c r="I364" s="9"/>
    </row>
    <row r="365" spans="1:9">
      <c r="A365" s="1"/>
      <c r="B365" s="1"/>
      <c r="C365" s="1"/>
      <c r="D365" s="1"/>
      <c r="E365" s="1"/>
      <c r="F365" s="1"/>
      <c r="G365" s="1"/>
      <c r="H365" s="1"/>
      <c r="I365" s="6"/>
    </row>
    <row r="366" spans="1:9">
      <c r="A366" s="1"/>
      <c r="B366" s="1"/>
      <c r="C366" s="1"/>
      <c r="D366" s="1"/>
      <c r="E366" s="1"/>
      <c r="F366" s="1"/>
      <c r="G366" s="1"/>
      <c r="H366" s="1"/>
      <c r="I366" s="6"/>
    </row>
    <row r="367" spans="1:9">
      <c r="A367" s="1"/>
      <c r="B367" s="1"/>
      <c r="C367" s="1"/>
      <c r="D367" s="1"/>
      <c r="E367" s="1"/>
      <c r="F367" s="1"/>
      <c r="G367" s="1"/>
      <c r="H367" s="1"/>
      <c r="I367" s="6"/>
    </row>
    <row r="368" spans="1:9">
      <c r="A368" s="1"/>
      <c r="B368" s="1"/>
      <c r="C368" s="1"/>
      <c r="D368" s="1"/>
      <c r="E368" s="1"/>
      <c r="F368" s="1"/>
      <c r="G368" s="1"/>
      <c r="H368" s="1"/>
      <c r="I368" s="6"/>
    </row>
    <row r="369" spans="1:9">
      <c r="A369" s="1"/>
      <c r="B369" s="1"/>
      <c r="C369" s="1"/>
      <c r="D369" s="1"/>
      <c r="E369" s="1"/>
      <c r="F369" s="1"/>
      <c r="G369" s="1"/>
      <c r="H369" s="1"/>
      <c r="I369" s="6"/>
    </row>
    <row r="370" spans="1:9">
      <c r="A370" s="1"/>
      <c r="B370" s="1"/>
      <c r="C370" s="1"/>
      <c r="D370" s="1"/>
      <c r="E370" s="1"/>
      <c r="F370" s="1"/>
      <c r="G370" s="1"/>
      <c r="H370" s="1"/>
      <c r="I370" s="6"/>
    </row>
    <row r="371" spans="1:9">
      <c r="A371" s="1"/>
      <c r="B371" s="1"/>
      <c r="C371" s="1"/>
      <c r="D371" s="1"/>
      <c r="E371" s="1"/>
      <c r="F371" s="1"/>
      <c r="G371" s="1"/>
      <c r="H371" s="1"/>
      <c r="I371" s="1"/>
    </row>
    <row r="372" spans="1:9">
      <c r="A372" s="1"/>
      <c r="B372" s="1"/>
      <c r="C372" s="1"/>
      <c r="D372" s="1"/>
      <c r="E372" s="1"/>
      <c r="F372" s="1"/>
      <c r="G372" s="1"/>
      <c r="H372" s="1"/>
      <c r="I372" s="1"/>
    </row>
    <row r="373" spans="1:9">
      <c r="A373" s="85" t="s">
        <v>46</v>
      </c>
      <c r="B373" s="85"/>
      <c r="C373" s="85"/>
      <c r="D373" s="85"/>
      <c r="E373" s="85"/>
      <c r="F373" s="85"/>
      <c r="G373" s="85"/>
      <c r="H373" s="85"/>
      <c r="I373" s="85"/>
    </row>
    <row r="374" spans="1:9">
      <c r="A374" s="1"/>
      <c r="B374" s="28"/>
      <c r="C374" s="28"/>
      <c r="D374" s="28"/>
      <c r="E374" s="28"/>
      <c r="F374" s="28"/>
      <c r="G374" s="28"/>
      <c r="H374" s="28"/>
      <c r="I374" s="28"/>
    </row>
    <row r="375" spans="1:9">
      <c r="A375" s="29" t="s">
        <v>37</v>
      </c>
      <c r="B375" s="29"/>
      <c r="C375" s="29"/>
      <c r="D375" s="29"/>
      <c r="E375" s="1"/>
      <c r="F375" s="116" t="s">
        <v>45</v>
      </c>
      <c r="G375" s="116"/>
      <c r="H375" s="116"/>
      <c r="I375" s="116"/>
    </row>
    <row r="376" spans="1:9">
      <c r="A376" s="52" t="s">
        <v>41</v>
      </c>
      <c r="B376" s="47"/>
      <c r="C376" s="47"/>
      <c r="D376" s="45"/>
      <c r="E376" s="1"/>
      <c r="F376" s="13"/>
      <c r="G376" s="47" t="s">
        <v>38</v>
      </c>
      <c r="H376" s="47"/>
      <c r="I376" s="47"/>
    </row>
    <row r="377" spans="1:9">
      <c r="A377" s="53" t="s">
        <v>43</v>
      </c>
      <c r="B377" s="30"/>
      <c r="C377" s="47"/>
      <c r="D377" s="45"/>
      <c r="E377" s="1"/>
      <c r="F377" s="115" t="s">
        <v>39</v>
      </c>
      <c r="G377" s="115"/>
      <c r="H377" s="115"/>
      <c r="I377" s="47"/>
    </row>
    <row r="378" spans="1:9">
      <c r="A378" s="64" t="s">
        <v>42</v>
      </c>
      <c r="B378" s="64"/>
      <c r="C378" s="64"/>
      <c r="D378" s="64"/>
      <c r="E378" s="64"/>
      <c r="F378" s="64"/>
      <c r="G378" s="64"/>
      <c r="H378" s="64"/>
      <c r="I378" s="64"/>
    </row>
    <row r="379" spans="1:9" ht="15">
      <c r="A379" s="82" t="s">
        <v>44</v>
      </c>
      <c r="B379" s="83"/>
      <c r="C379" s="83"/>
      <c r="D379" s="83"/>
      <c r="E379" s="83"/>
      <c r="F379" s="83"/>
      <c r="G379" s="83"/>
      <c r="H379" s="83"/>
      <c r="I379" s="84"/>
    </row>
    <row r="380" spans="1:9" ht="14.25">
      <c r="A380" s="103" t="s">
        <v>34</v>
      </c>
      <c r="B380" s="104"/>
      <c r="C380" s="104"/>
      <c r="D380" s="104"/>
      <c r="E380" s="104"/>
      <c r="F380" s="104"/>
      <c r="G380" s="104"/>
      <c r="H380" s="104"/>
      <c r="I380" s="105"/>
    </row>
    <row r="381" spans="1:9" ht="14.25">
      <c r="A381" s="103" t="s">
        <v>33</v>
      </c>
      <c r="B381" s="104"/>
      <c r="C381" s="104"/>
      <c r="D381" s="104"/>
      <c r="E381" s="104"/>
      <c r="F381" s="104"/>
      <c r="G381" s="104"/>
      <c r="H381" s="104"/>
      <c r="I381" s="105"/>
    </row>
    <row r="382" spans="1:9" ht="14.25">
      <c r="A382" s="103" t="s">
        <v>35</v>
      </c>
      <c r="B382" s="104"/>
      <c r="C382" s="104"/>
      <c r="D382" s="104"/>
      <c r="E382" s="104"/>
      <c r="F382" s="104"/>
      <c r="G382" s="104"/>
      <c r="H382" s="104"/>
      <c r="I382" s="105"/>
    </row>
    <row r="383" spans="1:9">
      <c r="A383" s="106" t="s">
        <v>20</v>
      </c>
      <c r="B383" s="107"/>
      <c r="C383" s="71" t="s">
        <v>21</v>
      </c>
      <c r="D383" s="108"/>
      <c r="E383" s="108"/>
      <c r="F383" s="109"/>
      <c r="G383" s="72" t="s">
        <v>22</v>
      </c>
      <c r="H383" s="108"/>
      <c r="I383" s="109"/>
    </row>
    <row r="384" spans="1:9">
      <c r="A384" s="110" t="s">
        <v>36</v>
      </c>
      <c r="B384" s="111"/>
      <c r="C384" s="111"/>
      <c r="D384" s="111"/>
      <c r="E384" s="111"/>
      <c r="F384" s="111"/>
      <c r="G384" s="111"/>
      <c r="H384" s="111"/>
      <c r="I384" s="112"/>
    </row>
    <row r="385" spans="1:9">
      <c r="A385" s="65" t="s">
        <v>24</v>
      </c>
      <c r="B385" s="111"/>
      <c r="C385" s="111"/>
      <c r="D385" s="111"/>
      <c r="E385" s="111"/>
      <c r="F385" s="111"/>
      <c r="G385" s="111"/>
      <c r="H385" s="111"/>
      <c r="I385" s="112"/>
    </row>
    <row r="386" spans="1:9" ht="15">
      <c r="A386" s="86" t="s">
        <v>23</v>
      </c>
      <c r="B386" s="87"/>
      <c r="C386" s="87"/>
      <c r="D386" s="87"/>
      <c r="E386" s="87"/>
      <c r="F386" s="87"/>
      <c r="G386" s="87"/>
      <c r="H386" s="87"/>
      <c r="I386" s="88"/>
    </row>
    <row r="387" spans="1:9" ht="15">
      <c r="A387" s="89" t="s">
        <v>18</v>
      </c>
      <c r="B387" s="90"/>
      <c r="C387" s="90"/>
      <c r="D387" s="90"/>
      <c r="E387" s="90"/>
      <c r="F387" s="90"/>
      <c r="G387" s="90"/>
      <c r="H387" s="90"/>
      <c r="I387" s="91"/>
    </row>
    <row r="388" spans="1:9">
      <c r="A388" s="95" t="s">
        <v>47</v>
      </c>
      <c r="B388" s="96"/>
      <c r="C388" s="96"/>
      <c r="D388" s="96"/>
      <c r="E388" s="96"/>
      <c r="F388" s="96"/>
      <c r="G388" s="97"/>
      <c r="H388" s="98" t="s">
        <v>40</v>
      </c>
      <c r="I388" s="99"/>
    </row>
    <row r="389" spans="1:9">
      <c r="A389" s="100" t="s">
        <v>29</v>
      </c>
      <c r="B389" s="101"/>
      <c r="C389" s="101"/>
      <c r="D389" s="101"/>
      <c r="E389" s="101"/>
      <c r="F389" s="102"/>
      <c r="G389" s="92" t="s">
        <v>30</v>
      </c>
      <c r="H389" s="93"/>
      <c r="I389" s="94"/>
    </row>
    <row r="390" spans="1:9">
      <c r="A390" s="92" t="s">
        <v>27</v>
      </c>
      <c r="B390" s="93"/>
      <c r="C390" s="93"/>
      <c r="D390" s="93"/>
      <c r="E390" s="94"/>
      <c r="F390" s="100" t="s">
        <v>32</v>
      </c>
      <c r="G390" s="102"/>
      <c r="H390" s="100" t="s">
        <v>31</v>
      </c>
      <c r="I390" s="102"/>
    </row>
    <row r="391" spans="1:9">
      <c r="A391" s="92" t="s">
        <v>28</v>
      </c>
      <c r="B391" s="93"/>
      <c r="C391" s="93"/>
      <c r="D391" s="94"/>
      <c r="E391" s="92" t="s">
        <v>26</v>
      </c>
      <c r="F391" s="94"/>
      <c r="G391" s="92" t="s">
        <v>25</v>
      </c>
      <c r="H391" s="93"/>
      <c r="I391" s="94"/>
    </row>
    <row r="392" spans="1:9">
      <c r="A392" s="65" t="s">
        <v>48</v>
      </c>
      <c r="B392" s="66"/>
      <c r="C392" s="67" t="s">
        <v>53</v>
      </c>
      <c r="D392" s="68"/>
      <c r="E392" s="68"/>
      <c r="F392" s="69"/>
      <c r="G392" s="66" t="s">
        <v>71</v>
      </c>
      <c r="H392" s="66"/>
      <c r="I392" s="70"/>
    </row>
    <row r="393" spans="1:9">
      <c r="A393" s="71" t="s">
        <v>70</v>
      </c>
      <c r="B393" s="72"/>
      <c r="C393" s="72"/>
      <c r="D393" s="72"/>
      <c r="E393" s="72"/>
      <c r="F393" s="72"/>
      <c r="G393" s="72"/>
      <c r="H393" s="72"/>
      <c r="I393" s="73"/>
    </row>
    <row r="394" spans="1:9" ht="15.75">
      <c r="A394" s="7"/>
      <c r="B394" s="74" t="s">
        <v>0</v>
      </c>
      <c r="C394" s="74"/>
      <c r="D394" s="74"/>
      <c r="E394" s="54">
        <f>E395+E396</f>
        <v>786.4</v>
      </c>
      <c r="F394" s="75" t="s">
        <v>19</v>
      </c>
      <c r="G394" s="76"/>
      <c r="H394" s="77" t="s">
        <v>72</v>
      </c>
      <c r="I394" s="78"/>
    </row>
    <row r="395" spans="1:9" ht="15.75">
      <c r="A395" s="1"/>
      <c r="B395" s="79" t="s">
        <v>1</v>
      </c>
      <c r="C395" s="80"/>
      <c r="D395" s="81"/>
      <c r="E395" s="38">
        <v>116</v>
      </c>
      <c r="F395" s="20"/>
      <c r="G395" s="21"/>
      <c r="H395" s="113" t="s">
        <v>73</v>
      </c>
      <c r="I395" s="114"/>
    </row>
    <row r="396" spans="1:9">
      <c r="A396" s="1"/>
      <c r="B396" s="79" t="s">
        <v>2</v>
      </c>
      <c r="C396" s="80"/>
      <c r="D396" s="81"/>
      <c r="E396" s="39">
        <f>D414</f>
        <v>670.4</v>
      </c>
      <c r="F396" s="62" t="s">
        <v>49</v>
      </c>
      <c r="G396" s="62"/>
      <c r="H396" s="63">
        <v>6.35</v>
      </c>
      <c r="I396" s="63"/>
    </row>
    <row r="397" spans="1:9">
      <c r="A397" s="1"/>
      <c r="B397" s="1"/>
      <c r="C397" s="1"/>
      <c r="D397" s="1"/>
      <c r="E397" s="1"/>
      <c r="F397" s="1"/>
      <c r="G397" s="1"/>
      <c r="H397" s="1"/>
      <c r="I397" s="1"/>
    </row>
    <row r="398" spans="1:9">
      <c r="A398" s="1"/>
      <c r="B398" s="10" t="s">
        <v>3</v>
      </c>
      <c r="C398" s="10" t="s">
        <v>6</v>
      </c>
      <c r="D398" s="10" t="s">
        <v>7</v>
      </c>
      <c r="E398" s="41" t="s">
        <v>4</v>
      </c>
      <c r="F398" s="41" t="s">
        <v>8</v>
      </c>
      <c r="G398" s="41" t="s">
        <v>5</v>
      </c>
      <c r="H398" s="24"/>
      <c r="I398" s="23"/>
    </row>
    <row r="399" spans="1:9">
      <c r="A399" s="1"/>
      <c r="B399" s="42" t="s">
        <v>11</v>
      </c>
      <c r="C399" s="42">
        <v>75</v>
      </c>
      <c r="D399" s="8">
        <v>0</v>
      </c>
      <c r="E399" s="17">
        <f>IF(D399="","",D399/D414)</f>
        <v>0</v>
      </c>
      <c r="F399" s="17">
        <f>IF(E399="","",SUM(E399:E399))</f>
        <v>0</v>
      </c>
      <c r="G399" s="17">
        <f t="shared" ref="G399:G413" si="6">IF(F399="","",1-F399)</f>
        <v>1</v>
      </c>
      <c r="H399" s="24"/>
      <c r="I399" s="23"/>
    </row>
    <row r="400" spans="1:9">
      <c r="A400" s="14">
        <f>SUM(D399:D412)</f>
        <v>585.29999999999995</v>
      </c>
      <c r="B400" s="42" t="s">
        <v>12</v>
      </c>
      <c r="C400" s="42">
        <v>50</v>
      </c>
      <c r="D400" s="8">
        <v>0</v>
      </c>
      <c r="E400" s="17">
        <f>IF(D400="","",D400/D414)</f>
        <v>0</v>
      </c>
      <c r="F400" s="17">
        <f>IF(E400="","",SUM(E399:E400))</f>
        <v>0</v>
      </c>
      <c r="G400" s="17">
        <f t="shared" si="6"/>
        <v>1</v>
      </c>
      <c r="H400" s="16"/>
      <c r="I400" s="25"/>
    </row>
    <row r="401" spans="1:9">
      <c r="A401" s="1"/>
      <c r="B401" s="11" t="s">
        <v>13</v>
      </c>
      <c r="C401" s="42">
        <v>37.5</v>
      </c>
      <c r="D401" s="8">
        <v>0</v>
      </c>
      <c r="E401" s="17">
        <f>IF(D401="","",D401/D414)</f>
        <v>0</v>
      </c>
      <c r="F401" s="17">
        <f>IF(E401="","",SUM(E399:E401))</f>
        <v>0</v>
      </c>
      <c r="G401" s="17">
        <f t="shared" si="6"/>
        <v>1</v>
      </c>
      <c r="H401" s="16"/>
      <c r="I401" s="1"/>
    </row>
    <row r="402" spans="1:9">
      <c r="A402" s="1"/>
      <c r="B402" s="42" t="s">
        <v>14</v>
      </c>
      <c r="C402" s="42">
        <v>25</v>
      </c>
      <c r="D402" s="8">
        <v>0</v>
      </c>
      <c r="E402" s="17">
        <f>IF(D402="","",D402/D414)</f>
        <v>0</v>
      </c>
      <c r="F402" s="17">
        <f>IF(E402="","",SUM(E399:E402))</f>
        <v>0</v>
      </c>
      <c r="G402" s="17">
        <f t="shared" si="6"/>
        <v>1</v>
      </c>
      <c r="H402" s="1"/>
      <c r="I402" s="1"/>
    </row>
    <row r="403" spans="1:9">
      <c r="A403" s="1"/>
      <c r="B403" s="42" t="s">
        <v>15</v>
      </c>
      <c r="C403" s="42">
        <v>19</v>
      </c>
      <c r="D403" s="8">
        <v>0</v>
      </c>
      <c r="E403" s="17">
        <f>IF(D403="","",D403/D414)</f>
        <v>0</v>
      </c>
      <c r="F403" s="17">
        <f>IF(E403="","",SUM(E399:E403))</f>
        <v>0</v>
      </c>
      <c r="G403" s="17">
        <f t="shared" si="6"/>
        <v>1</v>
      </c>
      <c r="H403" s="15"/>
      <c r="I403" s="1"/>
    </row>
    <row r="404" spans="1:9">
      <c r="A404" s="1"/>
      <c r="B404" s="42" t="s">
        <v>17</v>
      </c>
      <c r="C404" s="42">
        <v>12.7</v>
      </c>
      <c r="D404" s="8">
        <v>0</v>
      </c>
      <c r="E404" s="17">
        <f>IF(D404="","",D404/D414)</f>
        <v>0</v>
      </c>
      <c r="F404" s="17">
        <f>IF(E404="","",SUM(E399:E404))</f>
        <v>0</v>
      </c>
      <c r="G404" s="17">
        <f t="shared" si="6"/>
        <v>1</v>
      </c>
      <c r="H404" s="59" t="s">
        <v>50</v>
      </c>
      <c r="I404" s="59"/>
    </row>
    <row r="405" spans="1:9">
      <c r="A405" s="1"/>
      <c r="B405" s="42" t="s">
        <v>16</v>
      </c>
      <c r="C405" s="42">
        <v>9.5</v>
      </c>
      <c r="D405" s="8">
        <v>0</v>
      </c>
      <c r="E405" s="17">
        <f>IF(D405="","",D405/D414)</f>
        <v>0</v>
      </c>
      <c r="F405" s="17">
        <f>IF(E405="","",SUM(E399:E405))</f>
        <v>0</v>
      </c>
      <c r="G405" s="17">
        <f t="shared" si="6"/>
        <v>1</v>
      </c>
      <c r="H405" s="1"/>
      <c r="I405" s="1"/>
    </row>
    <row r="406" spans="1:9" ht="15">
      <c r="A406" s="1"/>
      <c r="B406" s="43">
        <v>4</v>
      </c>
      <c r="C406" s="43">
        <v>4.75</v>
      </c>
      <c r="D406" s="8">
        <v>63.3</v>
      </c>
      <c r="E406" s="17">
        <f>IF(D406="","",D406/D414)</f>
        <v>9.4421241050119328E-2</v>
      </c>
      <c r="F406" s="17">
        <f>IF(E406="","",SUM(E399:E406))</f>
        <v>9.4421241050119328E-2</v>
      </c>
      <c r="G406" s="17">
        <f t="shared" si="6"/>
        <v>0.90557875894988071</v>
      </c>
      <c r="H406" s="60" t="s">
        <v>69</v>
      </c>
      <c r="I406" s="61"/>
    </row>
    <row r="407" spans="1:9">
      <c r="A407" s="1"/>
      <c r="B407" s="43">
        <v>10</v>
      </c>
      <c r="C407" s="43">
        <v>2</v>
      </c>
      <c r="D407" s="8">
        <v>134.30000000000001</v>
      </c>
      <c r="E407" s="17">
        <f>IF(D407="","",D407/D414)</f>
        <v>0.20032816229116948</v>
      </c>
      <c r="F407" s="17">
        <f>IF(E407="","",SUM(E399:E407))</f>
        <v>0.2947494033412888</v>
      </c>
      <c r="G407" s="17">
        <f t="shared" si="6"/>
        <v>0.70525059665871126</v>
      </c>
      <c r="H407" s="34"/>
      <c r="I407" s="48"/>
    </row>
    <row r="408" spans="1:9">
      <c r="A408" s="1"/>
      <c r="B408" s="43">
        <v>20</v>
      </c>
      <c r="C408" s="43">
        <v>0.85</v>
      </c>
      <c r="D408" s="8">
        <v>96.6</v>
      </c>
      <c r="E408" s="17">
        <f>IF(D408="","",D408/D414)</f>
        <v>0.14409307875894989</v>
      </c>
      <c r="F408" s="17">
        <f>IF(E408="","",SUM(E399:E408))</f>
        <v>0.43884248210023868</v>
      </c>
      <c r="G408" s="17">
        <f t="shared" si="6"/>
        <v>0.56115751789976132</v>
      </c>
      <c r="H408" s="34"/>
      <c r="I408" s="49"/>
    </row>
    <row r="409" spans="1:9">
      <c r="A409" s="1"/>
      <c r="B409" s="2">
        <v>40</v>
      </c>
      <c r="C409" s="2">
        <v>0.42499999999999999</v>
      </c>
      <c r="D409" s="26">
        <v>47.400000000000006</v>
      </c>
      <c r="E409" s="27">
        <f>IF(D409="","",D409/D414)</f>
        <v>7.0704057279236288E-2</v>
      </c>
      <c r="F409" s="27">
        <f>IF(E409="","",SUM(E399:E409))</f>
        <v>0.50954653937947492</v>
      </c>
      <c r="G409" s="27">
        <f t="shared" si="6"/>
        <v>0.49045346062052508</v>
      </c>
      <c r="H409" s="57"/>
      <c r="I409" s="12"/>
    </row>
    <row r="410" spans="1:9">
      <c r="A410" s="1"/>
      <c r="B410" s="43">
        <v>60</v>
      </c>
      <c r="C410" s="2">
        <v>0.25</v>
      </c>
      <c r="D410" s="8">
        <v>64.8</v>
      </c>
      <c r="E410" s="17">
        <f>IF(D410="","",D410/D414)</f>
        <v>9.6658711217183765E-2</v>
      </c>
      <c r="F410" s="17">
        <f>IF(E410="","",SUM(E399:E410))</f>
        <v>0.60620525059665864</v>
      </c>
      <c r="G410" s="17">
        <f t="shared" si="6"/>
        <v>0.39379474940334136</v>
      </c>
      <c r="H410" s="45"/>
      <c r="I410" s="35"/>
    </row>
    <row r="411" spans="1:9">
      <c r="A411" s="1"/>
      <c r="B411" s="43">
        <v>100</v>
      </c>
      <c r="C411" s="2">
        <v>0.15</v>
      </c>
      <c r="D411" s="8">
        <v>99.6</v>
      </c>
      <c r="E411" s="17">
        <f>IF(D411="","",D411/D414)</f>
        <v>0.14856801909307876</v>
      </c>
      <c r="F411" s="17">
        <f>IF(E411="","",SUM(E399:E411))</f>
        <v>0.75477326968973735</v>
      </c>
      <c r="G411" s="17">
        <f t="shared" si="6"/>
        <v>0.24522673031026265</v>
      </c>
      <c r="H411" s="45"/>
      <c r="I411" s="35"/>
    </row>
    <row r="412" spans="1:9">
      <c r="A412" s="1"/>
      <c r="B412" s="43">
        <v>200</v>
      </c>
      <c r="C412" s="2">
        <v>7.4999999999999997E-2</v>
      </c>
      <c r="D412" s="8">
        <v>79.3</v>
      </c>
      <c r="E412" s="17">
        <f>IF(D412="","",D412/D414)</f>
        <v>0.11828758949880669</v>
      </c>
      <c r="F412" s="17">
        <f>IF(E412="","",SUM(E399:E412))</f>
        <v>0.87306085918854404</v>
      </c>
      <c r="G412" s="17">
        <f t="shared" si="6"/>
        <v>0.12693914081145596</v>
      </c>
      <c r="H412" s="34"/>
      <c r="I412" s="50"/>
    </row>
    <row r="413" spans="1:9">
      <c r="A413" s="1"/>
      <c r="B413" s="43" t="s">
        <v>9</v>
      </c>
      <c r="C413" s="43"/>
      <c r="D413" s="26">
        <v>85.1</v>
      </c>
      <c r="E413" s="27">
        <f>IF(D413="","",D413/D414)</f>
        <v>0.12693914081145585</v>
      </c>
      <c r="F413" s="18">
        <f>IF(E413="","",SUM(E399:E413))</f>
        <v>0.99999999999999989</v>
      </c>
      <c r="G413" s="17">
        <f t="shared" si="6"/>
        <v>1.1102230246251565E-16</v>
      </c>
      <c r="H413" s="36"/>
      <c r="I413" s="35"/>
    </row>
    <row r="414" spans="1:9">
      <c r="A414" s="1"/>
      <c r="B414" s="37" t="s">
        <v>10</v>
      </c>
      <c r="C414" s="43"/>
      <c r="D414" s="22">
        <f>SUM(D399:D413)</f>
        <v>670.4</v>
      </c>
      <c r="E414" s="17">
        <f>SUM(E399:E413)</f>
        <v>0.99999999999999989</v>
      </c>
      <c r="F414" s="19"/>
      <c r="G414" s="19"/>
      <c r="H414" s="44"/>
      <c r="I414" s="51"/>
    </row>
    <row r="415" spans="1:9">
      <c r="A415" s="1"/>
      <c r="B415" s="1"/>
      <c r="C415" s="1"/>
      <c r="D415" s="1"/>
      <c r="E415" s="1"/>
      <c r="F415" s="1"/>
      <c r="G415" s="1"/>
      <c r="H415" s="1"/>
      <c r="I415" s="9"/>
    </row>
    <row r="416" spans="1:9" ht="13.5">
      <c r="A416" s="1"/>
      <c r="B416" s="46"/>
      <c r="C416" s="3"/>
      <c r="D416" s="46"/>
      <c r="E416" s="3"/>
      <c r="F416" s="46"/>
      <c r="G416" s="4"/>
      <c r="H416" s="35"/>
      <c r="I416" s="9"/>
    </row>
    <row r="417" spans="1:9" ht="13.5">
      <c r="A417" s="1"/>
      <c r="B417" s="5"/>
      <c r="C417" s="3"/>
      <c r="D417" s="46"/>
      <c r="E417" s="3"/>
      <c r="F417" s="46"/>
      <c r="G417" s="1"/>
      <c r="H417" s="1"/>
      <c r="I417" s="9"/>
    </row>
    <row r="418" spans="1:9">
      <c r="A418" s="1"/>
      <c r="B418" s="1"/>
      <c r="C418" s="1"/>
      <c r="D418" s="1"/>
      <c r="E418" s="1"/>
      <c r="F418" s="1"/>
      <c r="G418" s="1"/>
      <c r="H418" s="1"/>
      <c r="I418" s="9"/>
    </row>
    <row r="419" spans="1:9">
      <c r="A419" s="1"/>
      <c r="B419" s="1"/>
      <c r="C419" s="1"/>
      <c r="D419" s="1"/>
      <c r="E419" s="1"/>
      <c r="F419" s="1"/>
      <c r="G419" s="1"/>
      <c r="H419" s="1"/>
      <c r="I419" s="9"/>
    </row>
    <row r="420" spans="1:9">
      <c r="A420" s="1"/>
      <c r="B420" s="1"/>
      <c r="C420" s="1"/>
      <c r="D420" s="1"/>
      <c r="E420" s="1"/>
      <c r="F420" s="1"/>
      <c r="G420" s="1"/>
      <c r="H420" s="1"/>
      <c r="I420" s="6"/>
    </row>
    <row r="421" spans="1:9">
      <c r="A421" s="1"/>
      <c r="B421" s="1"/>
      <c r="C421" s="1"/>
      <c r="D421" s="1"/>
      <c r="E421" s="1"/>
      <c r="F421" s="1"/>
      <c r="G421" s="1"/>
      <c r="H421" s="1"/>
      <c r="I421" s="13"/>
    </row>
    <row r="422" spans="1:9">
      <c r="A422" s="1"/>
      <c r="B422" s="1"/>
      <c r="C422" s="1"/>
      <c r="D422" s="1"/>
      <c r="E422" s="1"/>
      <c r="F422" s="1"/>
      <c r="G422" s="1"/>
      <c r="H422" s="1"/>
      <c r="I422" s="13"/>
    </row>
    <row r="423" spans="1:9">
      <c r="A423" s="1"/>
      <c r="B423" s="1"/>
      <c r="C423" s="1"/>
      <c r="D423" s="1"/>
      <c r="E423" s="1"/>
      <c r="F423" s="1"/>
      <c r="G423" s="1"/>
      <c r="H423" s="1"/>
      <c r="I423" s="9"/>
    </row>
    <row r="424" spans="1:9">
      <c r="A424" s="1"/>
      <c r="B424" s="1"/>
      <c r="C424" s="1"/>
      <c r="D424" s="1"/>
      <c r="E424" s="1"/>
      <c r="F424" s="1"/>
      <c r="G424" s="1"/>
      <c r="H424" s="1"/>
      <c r="I424" s="1"/>
    </row>
    <row r="425" spans="1:9">
      <c r="A425" s="1"/>
      <c r="B425" s="1"/>
      <c r="C425" s="1"/>
      <c r="D425" s="1"/>
      <c r="E425" s="1"/>
      <c r="F425" s="1"/>
      <c r="G425" s="1"/>
      <c r="H425" s="1"/>
      <c r="I425" s="13"/>
    </row>
    <row r="426" spans="1:9">
      <c r="A426" s="1"/>
      <c r="B426" s="1"/>
      <c r="C426" s="1"/>
      <c r="D426" s="1"/>
      <c r="E426" s="1"/>
      <c r="F426" s="1"/>
      <c r="G426" s="1"/>
      <c r="H426" s="1"/>
      <c r="I426" s="13"/>
    </row>
    <row r="427" spans="1:9">
      <c r="A427" s="1"/>
      <c r="B427" s="1"/>
      <c r="C427" s="1"/>
      <c r="D427" s="1"/>
      <c r="E427" s="1"/>
      <c r="F427" s="1"/>
      <c r="G427" s="1"/>
      <c r="H427" s="1"/>
      <c r="I427" s="9"/>
    </row>
    <row r="428" spans="1:9">
      <c r="A428" s="1"/>
      <c r="B428" s="1"/>
      <c r="C428" s="1"/>
      <c r="D428" s="1"/>
      <c r="E428" s="1"/>
      <c r="F428" s="1"/>
      <c r="G428" s="1"/>
      <c r="H428" s="1"/>
      <c r="I428" s="6"/>
    </row>
    <row r="429" spans="1:9">
      <c r="A429" s="1"/>
      <c r="B429" s="1"/>
      <c r="C429" s="1"/>
      <c r="D429" s="1"/>
      <c r="E429" s="1"/>
      <c r="F429" s="1"/>
      <c r="G429" s="1"/>
      <c r="H429" s="1"/>
      <c r="I429" s="6"/>
    </row>
    <row r="430" spans="1:9">
      <c r="A430" s="1"/>
      <c r="B430" s="1"/>
      <c r="C430" s="1"/>
      <c r="D430" s="1"/>
      <c r="E430" s="1"/>
      <c r="F430" s="1"/>
      <c r="G430" s="1"/>
      <c r="H430" s="1"/>
      <c r="I430" s="6"/>
    </row>
    <row r="431" spans="1:9">
      <c r="A431" s="1"/>
      <c r="B431" s="1"/>
      <c r="C431" s="1"/>
      <c r="D431" s="1"/>
      <c r="E431" s="1"/>
      <c r="F431" s="1"/>
      <c r="G431" s="1"/>
      <c r="H431" s="1"/>
      <c r="I431" s="6"/>
    </row>
    <row r="432" spans="1:9">
      <c r="A432" s="1"/>
      <c r="B432" s="1"/>
      <c r="C432" s="1"/>
      <c r="D432" s="1"/>
      <c r="E432" s="1"/>
      <c r="F432" s="1"/>
      <c r="G432" s="1"/>
      <c r="H432" s="1"/>
      <c r="I432" s="6"/>
    </row>
    <row r="433" spans="1:9">
      <c r="A433" s="1"/>
      <c r="B433" s="1"/>
      <c r="C433" s="1"/>
      <c r="D433" s="1"/>
      <c r="E433" s="1"/>
      <c r="F433" s="1"/>
      <c r="G433" s="1"/>
      <c r="H433" s="1"/>
      <c r="I433" s="6"/>
    </row>
    <row r="434" spans="1:9">
      <c r="A434" s="1"/>
      <c r="B434" s="1"/>
      <c r="C434" s="1"/>
      <c r="D434" s="1"/>
      <c r="E434" s="1"/>
      <c r="F434" s="1"/>
      <c r="G434" s="1"/>
      <c r="H434" s="1"/>
      <c r="I434" s="1"/>
    </row>
    <row r="435" spans="1:9">
      <c r="A435" s="1"/>
      <c r="B435" s="1"/>
      <c r="C435" s="1"/>
      <c r="D435" s="1"/>
      <c r="E435" s="1"/>
      <c r="F435" s="1"/>
      <c r="G435" s="1"/>
      <c r="H435" s="1"/>
      <c r="I435" s="1"/>
    </row>
    <row r="436" spans="1:9">
      <c r="A436" s="85" t="s">
        <v>46</v>
      </c>
      <c r="B436" s="85"/>
      <c r="C436" s="85"/>
      <c r="D436" s="85"/>
      <c r="E436" s="85"/>
      <c r="F436" s="85"/>
      <c r="G436" s="85"/>
      <c r="H436" s="85"/>
      <c r="I436" s="85"/>
    </row>
    <row r="437" spans="1:9">
      <c r="A437" s="1"/>
      <c r="B437" s="28"/>
      <c r="C437" s="28"/>
      <c r="D437" s="28"/>
      <c r="E437" s="28"/>
      <c r="F437" s="28"/>
      <c r="G437" s="28"/>
      <c r="H437" s="28"/>
      <c r="I437" s="28"/>
    </row>
    <row r="438" spans="1:9">
      <c r="A438" s="29" t="s">
        <v>37</v>
      </c>
      <c r="B438" s="29"/>
      <c r="C438" s="29"/>
      <c r="D438" s="29"/>
      <c r="E438" s="1"/>
      <c r="F438" s="116" t="s">
        <v>45</v>
      </c>
      <c r="G438" s="116"/>
      <c r="H438" s="116"/>
      <c r="I438" s="116"/>
    </row>
    <row r="439" spans="1:9">
      <c r="A439" s="52" t="s">
        <v>41</v>
      </c>
      <c r="B439" s="47"/>
      <c r="C439" s="47"/>
      <c r="D439" s="45"/>
      <c r="E439" s="1"/>
      <c r="F439" s="13"/>
      <c r="G439" s="47" t="s">
        <v>38</v>
      </c>
      <c r="H439" s="47"/>
      <c r="I439" s="47"/>
    </row>
    <row r="440" spans="1:9">
      <c r="A440" s="53" t="s">
        <v>43</v>
      </c>
      <c r="B440" s="30"/>
      <c r="C440" s="47"/>
      <c r="D440" s="45"/>
      <c r="E440" s="1"/>
      <c r="F440" s="115" t="s">
        <v>39</v>
      </c>
      <c r="G440" s="115"/>
      <c r="H440" s="115"/>
      <c r="I440" s="47"/>
    </row>
    <row r="441" spans="1:9">
      <c r="A441" s="64" t="s">
        <v>42</v>
      </c>
      <c r="B441" s="64"/>
      <c r="C441" s="64"/>
      <c r="D441" s="64"/>
      <c r="E441" s="64"/>
      <c r="F441" s="64"/>
      <c r="G441" s="64"/>
      <c r="H441" s="64"/>
      <c r="I441" s="64"/>
    </row>
    <row r="442" spans="1:9" ht="15">
      <c r="A442" s="82" t="s">
        <v>44</v>
      </c>
      <c r="B442" s="83"/>
      <c r="C442" s="83"/>
      <c r="D442" s="83"/>
      <c r="E442" s="83"/>
      <c r="F442" s="83"/>
      <c r="G442" s="83"/>
      <c r="H442" s="83"/>
      <c r="I442" s="84"/>
    </row>
    <row r="443" spans="1:9" ht="14.25">
      <c r="A443" s="103" t="s">
        <v>34</v>
      </c>
      <c r="B443" s="104"/>
      <c r="C443" s="104"/>
      <c r="D443" s="104"/>
      <c r="E443" s="104"/>
      <c r="F443" s="104"/>
      <c r="G443" s="104"/>
      <c r="H443" s="104"/>
      <c r="I443" s="105"/>
    </row>
    <row r="444" spans="1:9" ht="14.25">
      <c r="A444" s="103" t="s">
        <v>33</v>
      </c>
      <c r="B444" s="104"/>
      <c r="C444" s="104"/>
      <c r="D444" s="104"/>
      <c r="E444" s="104"/>
      <c r="F444" s="104"/>
      <c r="G444" s="104"/>
      <c r="H444" s="104"/>
      <c r="I444" s="105"/>
    </row>
    <row r="445" spans="1:9" ht="14.25">
      <c r="A445" s="103" t="s">
        <v>35</v>
      </c>
      <c r="B445" s="104"/>
      <c r="C445" s="104"/>
      <c r="D445" s="104"/>
      <c r="E445" s="104"/>
      <c r="F445" s="104"/>
      <c r="G445" s="104"/>
      <c r="H445" s="104"/>
      <c r="I445" s="105"/>
    </row>
    <row r="446" spans="1:9">
      <c r="A446" s="106" t="s">
        <v>20</v>
      </c>
      <c r="B446" s="107"/>
      <c r="C446" s="71" t="s">
        <v>21</v>
      </c>
      <c r="D446" s="108"/>
      <c r="E446" s="108"/>
      <c r="F446" s="109"/>
      <c r="G446" s="72" t="s">
        <v>22</v>
      </c>
      <c r="H446" s="108"/>
      <c r="I446" s="109"/>
    </row>
    <row r="447" spans="1:9">
      <c r="A447" s="110" t="s">
        <v>36</v>
      </c>
      <c r="B447" s="111"/>
      <c r="C447" s="111"/>
      <c r="D447" s="111"/>
      <c r="E447" s="111"/>
      <c r="F447" s="111"/>
      <c r="G447" s="111"/>
      <c r="H447" s="111"/>
      <c r="I447" s="112"/>
    </row>
    <row r="448" spans="1:9">
      <c r="A448" s="65" t="s">
        <v>24</v>
      </c>
      <c r="B448" s="111"/>
      <c r="C448" s="111"/>
      <c r="D448" s="111"/>
      <c r="E448" s="111"/>
      <c r="F448" s="111"/>
      <c r="G448" s="111"/>
      <c r="H448" s="111"/>
      <c r="I448" s="112"/>
    </row>
    <row r="449" spans="1:9" ht="15">
      <c r="A449" s="86" t="s">
        <v>23</v>
      </c>
      <c r="B449" s="87"/>
      <c r="C449" s="87"/>
      <c r="D449" s="87"/>
      <c r="E449" s="87"/>
      <c r="F449" s="87"/>
      <c r="G449" s="87"/>
      <c r="H449" s="87"/>
      <c r="I449" s="88"/>
    </row>
    <row r="450" spans="1:9" ht="15">
      <c r="A450" s="89" t="s">
        <v>18</v>
      </c>
      <c r="B450" s="90"/>
      <c r="C450" s="90"/>
      <c r="D450" s="90"/>
      <c r="E450" s="90"/>
      <c r="F450" s="90"/>
      <c r="G450" s="90"/>
      <c r="H450" s="90"/>
      <c r="I450" s="91"/>
    </row>
    <row r="451" spans="1:9">
      <c r="A451" s="95" t="s">
        <v>47</v>
      </c>
      <c r="B451" s="96"/>
      <c r="C451" s="96"/>
      <c r="D451" s="96"/>
      <c r="E451" s="96"/>
      <c r="F451" s="96"/>
      <c r="G451" s="97"/>
      <c r="H451" s="98" t="s">
        <v>40</v>
      </c>
      <c r="I451" s="99"/>
    </row>
    <row r="452" spans="1:9">
      <c r="A452" s="100" t="s">
        <v>29</v>
      </c>
      <c r="B452" s="101"/>
      <c r="C452" s="101"/>
      <c r="D452" s="101"/>
      <c r="E452" s="101"/>
      <c r="F452" s="102"/>
      <c r="G452" s="92" t="s">
        <v>30</v>
      </c>
      <c r="H452" s="93"/>
      <c r="I452" s="94"/>
    </row>
    <row r="453" spans="1:9">
      <c r="A453" s="92" t="s">
        <v>27</v>
      </c>
      <c r="B453" s="93"/>
      <c r="C453" s="93"/>
      <c r="D453" s="93"/>
      <c r="E453" s="94"/>
      <c r="F453" s="100" t="s">
        <v>32</v>
      </c>
      <c r="G453" s="102"/>
      <c r="H453" s="100" t="s">
        <v>31</v>
      </c>
      <c r="I453" s="102"/>
    </row>
    <row r="454" spans="1:9">
      <c r="A454" s="92" t="s">
        <v>28</v>
      </c>
      <c r="B454" s="93"/>
      <c r="C454" s="93"/>
      <c r="D454" s="94"/>
      <c r="E454" s="92" t="s">
        <v>26</v>
      </c>
      <c r="F454" s="94"/>
      <c r="G454" s="92" t="s">
        <v>25</v>
      </c>
      <c r="H454" s="93"/>
      <c r="I454" s="94"/>
    </row>
    <row r="455" spans="1:9">
      <c r="A455" s="65" t="s">
        <v>48</v>
      </c>
      <c r="B455" s="66"/>
      <c r="C455" s="67" t="s">
        <v>59</v>
      </c>
      <c r="D455" s="68"/>
      <c r="E455" s="68"/>
      <c r="F455" s="69"/>
      <c r="G455" s="66" t="s">
        <v>71</v>
      </c>
      <c r="H455" s="66"/>
      <c r="I455" s="70"/>
    </row>
    <row r="456" spans="1:9">
      <c r="A456" s="71" t="s">
        <v>70</v>
      </c>
      <c r="B456" s="72"/>
      <c r="C456" s="72"/>
      <c r="D456" s="72"/>
      <c r="E456" s="72"/>
      <c r="F456" s="72"/>
      <c r="G456" s="72"/>
      <c r="H456" s="72"/>
      <c r="I456" s="73"/>
    </row>
    <row r="457" spans="1:9" ht="15.75">
      <c r="A457" s="7"/>
      <c r="B457" s="74" t="s">
        <v>0</v>
      </c>
      <c r="C457" s="74"/>
      <c r="D457" s="74"/>
      <c r="E457" s="54">
        <f>E458+E459</f>
        <v>1036.0999999999999</v>
      </c>
      <c r="F457" s="75" t="s">
        <v>19</v>
      </c>
      <c r="G457" s="76"/>
      <c r="H457" s="77" t="s">
        <v>72</v>
      </c>
      <c r="I457" s="78"/>
    </row>
    <row r="458" spans="1:9" ht="15.75">
      <c r="A458" s="1"/>
      <c r="B458" s="79" t="s">
        <v>1</v>
      </c>
      <c r="C458" s="80"/>
      <c r="D458" s="81"/>
      <c r="E458" s="38">
        <v>116</v>
      </c>
      <c r="F458" s="20"/>
      <c r="G458" s="21"/>
      <c r="H458" s="113" t="s">
        <v>73</v>
      </c>
      <c r="I458" s="114"/>
    </row>
    <row r="459" spans="1:9">
      <c r="A459" s="1"/>
      <c r="B459" s="79" t="s">
        <v>2</v>
      </c>
      <c r="C459" s="80"/>
      <c r="D459" s="81"/>
      <c r="E459" s="39">
        <f>D477</f>
        <v>920.1</v>
      </c>
      <c r="F459" s="62" t="s">
        <v>49</v>
      </c>
      <c r="G459" s="62"/>
      <c r="H459" s="63">
        <v>7.85</v>
      </c>
      <c r="I459" s="63"/>
    </row>
    <row r="460" spans="1:9">
      <c r="A460" s="1"/>
      <c r="B460" s="1"/>
      <c r="C460" s="1"/>
      <c r="D460" s="1"/>
      <c r="E460" s="1"/>
      <c r="F460" s="1"/>
      <c r="G460" s="1"/>
      <c r="H460" s="1"/>
      <c r="I460" s="1"/>
    </row>
    <row r="461" spans="1:9">
      <c r="A461" s="1"/>
      <c r="B461" s="10" t="s">
        <v>3</v>
      </c>
      <c r="C461" s="10" t="s">
        <v>6</v>
      </c>
      <c r="D461" s="10" t="s">
        <v>7</v>
      </c>
      <c r="E461" s="41" t="s">
        <v>4</v>
      </c>
      <c r="F461" s="41" t="s">
        <v>8</v>
      </c>
      <c r="G461" s="41" t="s">
        <v>5</v>
      </c>
      <c r="H461" s="24"/>
      <c r="I461" s="23"/>
    </row>
    <row r="462" spans="1:9">
      <c r="A462" s="1"/>
      <c r="B462" s="42" t="s">
        <v>11</v>
      </c>
      <c r="C462" s="42">
        <v>75</v>
      </c>
      <c r="D462" s="8">
        <v>0</v>
      </c>
      <c r="E462" s="17">
        <f>IF(D462="","",D462/D477)</f>
        <v>0</v>
      </c>
      <c r="F462" s="17">
        <f>IF(E462="","",SUM(E462:E462))</f>
        <v>0</v>
      </c>
      <c r="G462" s="17">
        <f t="shared" ref="G462:G476" si="7">IF(F462="","",1-F462)</f>
        <v>1</v>
      </c>
      <c r="H462" s="24"/>
      <c r="I462" s="23"/>
    </row>
    <row r="463" spans="1:9">
      <c r="A463" s="14">
        <f>SUM(D462:D475)</f>
        <v>825.80000000000007</v>
      </c>
      <c r="B463" s="42" t="s">
        <v>12</v>
      </c>
      <c r="C463" s="42">
        <v>50</v>
      </c>
      <c r="D463" s="8">
        <v>0</v>
      </c>
      <c r="E463" s="17">
        <f>IF(D463="","",D463/D477)</f>
        <v>0</v>
      </c>
      <c r="F463" s="17">
        <f>IF(E463="","",SUM(E462:E463))</f>
        <v>0</v>
      </c>
      <c r="G463" s="17">
        <f t="shared" si="7"/>
        <v>1</v>
      </c>
      <c r="H463" s="16"/>
      <c r="I463" s="25"/>
    </row>
    <row r="464" spans="1:9">
      <c r="A464" s="1"/>
      <c r="B464" s="11" t="s">
        <v>13</v>
      </c>
      <c r="C464" s="42">
        <v>37.5</v>
      </c>
      <c r="D464" s="8">
        <v>0</v>
      </c>
      <c r="E464" s="17">
        <f>IF(D464="","",D464/D477)</f>
        <v>0</v>
      </c>
      <c r="F464" s="17">
        <f>IF(E464="","",SUM(E462:E464))</f>
        <v>0</v>
      </c>
      <c r="G464" s="17">
        <f t="shared" si="7"/>
        <v>1</v>
      </c>
      <c r="H464" s="16"/>
      <c r="I464" s="1"/>
    </row>
    <row r="465" spans="1:9">
      <c r="A465" s="1"/>
      <c r="B465" s="42" t="s">
        <v>14</v>
      </c>
      <c r="C465" s="42">
        <v>25</v>
      </c>
      <c r="D465" s="8">
        <v>0</v>
      </c>
      <c r="E465" s="17">
        <f>IF(D465="","",D465/D477)</f>
        <v>0</v>
      </c>
      <c r="F465" s="17">
        <f>IF(E465="","",SUM(E462:E465))</f>
        <v>0</v>
      </c>
      <c r="G465" s="17">
        <f t="shared" si="7"/>
        <v>1</v>
      </c>
      <c r="H465" s="1"/>
      <c r="I465" s="1"/>
    </row>
    <row r="466" spans="1:9">
      <c r="A466" s="1"/>
      <c r="B466" s="42" t="s">
        <v>15</v>
      </c>
      <c r="C466" s="42">
        <v>19</v>
      </c>
      <c r="D466" s="8">
        <v>0</v>
      </c>
      <c r="E466" s="17">
        <f>IF(D466="","",D466/D477)</f>
        <v>0</v>
      </c>
      <c r="F466" s="17">
        <f>IF(E466="","",SUM(E462:E466))</f>
        <v>0</v>
      </c>
      <c r="G466" s="17">
        <f t="shared" si="7"/>
        <v>1</v>
      </c>
      <c r="H466" s="15"/>
      <c r="I466" s="1"/>
    </row>
    <row r="467" spans="1:9">
      <c r="A467" s="1"/>
      <c r="B467" s="42" t="s">
        <v>17</v>
      </c>
      <c r="C467" s="42">
        <v>12.7</v>
      </c>
      <c r="D467" s="8">
        <v>0</v>
      </c>
      <c r="E467" s="17">
        <f>IF(D467="","",D467/D477)</f>
        <v>0</v>
      </c>
      <c r="F467" s="17">
        <f>IF(E467="","",SUM(E462:E467))</f>
        <v>0</v>
      </c>
      <c r="G467" s="17">
        <f t="shared" si="7"/>
        <v>1</v>
      </c>
      <c r="H467" s="59" t="s">
        <v>50</v>
      </c>
      <c r="I467" s="59"/>
    </row>
    <row r="468" spans="1:9">
      <c r="A468" s="1"/>
      <c r="B468" s="42" t="s">
        <v>16</v>
      </c>
      <c r="C468" s="42">
        <v>9.5</v>
      </c>
      <c r="D468" s="8">
        <v>0</v>
      </c>
      <c r="E468" s="17">
        <f>IF(D468="","",D468/D477)</f>
        <v>0</v>
      </c>
      <c r="F468" s="17">
        <f>IF(E468="","",SUM(E462:E468))</f>
        <v>0</v>
      </c>
      <c r="G468" s="17">
        <f t="shared" si="7"/>
        <v>1</v>
      </c>
      <c r="H468" s="1"/>
      <c r="I468" s="1"/>
    </row>
    <row r="469" spans="1:9" ht="15">
      <c r="A469" s="1"/>
      <c r="B469" s="43">
        <v>4</v>
      </c>
      <c r="C469" s="43">
        <v>4.75</v>
      </c>
      <c r="D469" s="8">
        <v>15.3</v>
      </c>
      <c r="E469" s="17">
        <f>IF(D469="","",D469/D477)</f>
        <v>1.6628627323117054E-2</v>
      </c>
      <c r="F469" s="17">
        <f>IF(E469="","",SUM(E462:E469))</f>
        <v>1.6628627323117054E-2</v>
      </c>
      <c r="G469" s="17">
        <f t="shared" si="7"/>
        <v>0.9833713726768829</v>
      </c>
      <c r="H469" s="60" t="s">
        <v>68</v>
      </c>
      <c r="I469" s="61"/>
    </row>
    <row r="470" spans="1:9">
      <c r="A470" s="1"/>
      <c r="B470" s="43">
        <v>10</v>
      </c>
      <c r="C470" s="43">
        <v>2</v>
      </c>
      <c r="D470" s="8">
        <v>160.30000000000001</v>
      </c>
      <c r="E470" s="17">
        <f>IF(D470="","",D470/D477)</f>
        <v>0.17422019345723291</v>
      </c>
      <c r="F470" s="17">
        <f>IF(E470="","",SUM(E462:E470))</f>
        <v>0.19084882078034998</v>
      </c>
      <c r="G470" s="17">
        <f t="shared" si="7"/>
        <v>0.80915117921964996</v>
      </c>
      <c r="H470" s="34"/>
      <c r="I470" s="48"/>
    </row>
    <row r="471" spans="1:9">
      <c r="A471" s="1"/>
      <c r="B471" s="43">
        <v>20</v>
      </c>
      <c r="C471" s="43">
        <v>0.85</v>
      </c>
      <c r="D471" s="8">
        <v>207.3</v>
      </c>
      <c r="E471" s="17">
        <f>IF(D471="","",D471/D477)</f>
        <v>0.2253015976524291</v>
      </c>
      <c r="F471" s="17">
        <f>IF(E471="","",SUM(E462:E471))</f>
        <v>0.41615041843277911</v>
      </c>
      <c r="G471" s="17">
        <f t="shared" si="7"/>
        <v>0.58384958156722089</v>
      </c>
      <c r="H471" s="34"/>
      <c r="I471" s="49"/>
    </row>
    <row r="472" spans="1:9">
      <c r="A472" s="1"/>
      <c r="B472" s="2">
        <v>40</v>
      </c>
      <c r="C472" s="2">
        <v>0.42499999999999999</v>
      </c>
      <c r="D472" s="26">
        <v>128.5</v>
      </c>
      <c r="E472" s="27">
        <f>IF(D472="","",D472/D477)</f>
        <v>0.13965873274644061</v>
      </c>
      <c r="F472" s="27">
        <f>IF(E472="","",SUM(E462:E472))</f>
        <v>0.5558091511792197</v>
      </c>
      <c r="G472" s="27">
        <f t="shared" si="7"/>
        <v>0.4441908488207803</v>
      </c>
      <c r="H472" s="1"/>
      <c r="I472" s="12"/>
    </row>
    <row r="473" spans="1:9">
      <c r="A473" s="1"/>
      <c r="B473" s="43">
        <v>60</v>
      </c>
      <c r="C473" s="2">
        <v>0.25</v>
      </c>
      <c r="D473" s="8">
        <v>69.8</v>
      </c>
      <c r="E473" s="17">
        <f>IF(D473="","",D473/D477)</f>
        <v>7.5861319421801979E-2</v>
      </c>
      <c r="F473" s="17">
        <f>IF(E473="","",SUM(E462:E473))</f>
        <v>0.63167047060102166</v>
      </c>
      <c r="G473" s="17">
        <f t="shared" si="7"/>
        <v>0.36832952939897834</v>
      </c>
      <c r="H473" s="45"/>
      <c r="I473" s="35"/>
    </row>
    <row r="474" spans="1:9">
      <c r="A474" s="1"/>
      <c r="B474" s="43">
        <v>100</v>
      </c>
      <c r="C474" s="2">
        <v>0.15</v>
      </c>
      <c r="D474" s="8">
        <v>84.399999999999991</v>
      </c>
      <c r="E474" s="17">
        <f>IF(D474="","",D474/D477)</f>
        <v>9.1729159873926741E-2</v>
      </c>
      <c r="F474" s="17">
        <f>IF(E474="","",SUM(E462:E474))</f>
        <v>0.72339963047494837</v>
      </c>
      <c r="G474" s="17">
        <f t="shared" si="7"/>
        <v>0.27660036952505163</v>
      </c>
      <c r="H474" s="45"/>
      <c r="I474" s="35"/>
    </row>
    <row r="475" spans="1:9">
      <c r="A475" s="1"/>
      <c r="B475" s="43">
        <v>200</v>
      </c>
      <c r="C475" s="2">
        <v>7.4999999999999997E-2</v>
      </c>
      <c r="D475" s="8">
        <v>160.20000000000002</v>
      </c>
      <c r="E475" s="17">
        <f>IF(D475="","",D475/D477)</f>
        <v>0.17411150961851973</v>
      </c>
      <c r="F475" s="17">
        <f>IF(E475="","",SUM(E462:E475))</f>
        <v>0.89751114009346811</v>
      </c>
      <c r="G475" s="17">
        <f t="shared" si="7"/>
        <v>0.10248885990653189</v>
      </c>
      <c r="H475" s="34"/>
      <c r="I475" s="50"/>
    </row>
    <row r="476" spans="1:9">
      <c r="A476" s="1"/>
      <c r="B476" s="43" t="s">
        <v>9</v>
      </c>
      <c r="C476" s="43"/>
      <c r="D476" s="26">
        <v>94.3</v>
      </c>
      <c r="E476" s="27">
        <f>IF(D476="","",D476/D477)</f>
        <v>0.10248885990653189</v>
      </c>
      <c r="F476" s="18">
        <f>IF(E476="","",SUM(E462:E476))</f>
        <v>1</v>
      </c>
      <c r="G476" s="17">
        <f t="shared" si="7"/>
        <v>0</v>
      </c>
      <c r="H476" s="36"/>
      <c r="I476" s="35"/>
    </row>
    <row r="477" spans="1:9">
      <c r="A477" s="1"/>
      <c r="B477" s="37" t="s">
        <v>10</v>
      </c>
      <c r="C477" s="43"/>
      <c r="D477" s="22">
        <f>SUM(D462:D476)</f>
        <v>920.1</v>
      </c>
      <c r="E477" s="17">
        <f>SUM(E462:E476)</f>
        <v>1</v>
      </c>
      <c r="F477" s="19"/>
      <c r="G477" s="19"/>
      <c r="H477" s="44"/>
      <c r="I477" s="51"/>
    </row>
    <row r="478" spans="1:9">
      <c r="A478" s="1"/>
      <c r="B478" s="1"/>
      <c r="C478" s="1"/>
      <c r="D478" s="1"/>
      <c r="E478" s="1"/>
      <c r="F478" s="1"/>
      <c r="G478" s="1"/>
      <c r="H478" s="1"/>
      <c r="I478" s="9"/>
    </row>
    <row r="479" spans="1:9" ht="13.5">
      <c r="A479" s="1"/>
      <c r="B479" s="46"/>
      <c r="C479" s="3"/>
      <c r="D479" s="46"/>
      <c r="E479" s="3"/>
      <c r="F479" s="46"/>
      <c r="G479" s="4"/>
      <c r="H479" s="35"/>
      <c r="I479" s="9"/>
    </row>
    <row r="480" spans="1:9" ht="13.5">
      <c r="A480" s="1"/>
      <c r="B480" s="5"/>
      <c r="C480" s="3"/>
      <c r="D480" s="46"/>
      <c r="E480" s="3"/>
      <c r="F480" s="46"/>
      <c r="G480" s="1"/>
      <c r="H480" s="1"/>
      <c r="I480" s="9"/>
    </row>
    <row r="481" spans="1:9">
      <c r="A481" s="1"/>
      <c r="B481" s="1"/>
      <c r="C481" s="1"/>
      <c r="D481" s="1"/>
      <c r="E481" s="1"/>
      <c r="F481" s="1"/>
      <c r="G481" s="1"/>
      <c r="H481" s="1"/>
      <c r="I481" s="9"/>
    </row>
    <row r="482" spans="1:9">
      <c r="A482" s="1"/>
      <c r="B482" s="1"/>
      <c r="C482" s="1"/>
      <c r="D482" s="1"/>
      <c r="E482" s="1"/>
      <c r="F482" s="1"/>
      <c r="G482" s="1"/>
      <c r="H482" s="1"/>
      <c r="I482" s="9"/>
    </row>
    <row r="483" spans="1:9">
      <c r="A483" s="1"/>
      <c r="B483" s="1"/>
      <c r="C483" s="1"/>
      <c r="D483" s="1"/>
      <c r="E483" s="1"/>
      <c r="F483" s="1"/>
      <c r="G483" s="1"/>
      <c r="H483" s="1"/>
      <c r="I483" s="6"/>
    </row>
    <row r="484" spans="1:9">
      <c r="A484" s="1"/>
      <c r="B484" s="1"/>
      <c r="C484" s="1"/>
      <c r="D484" s="1"/>
      <c r="E484" s="1"/>
      <c r="F484" s="1"/>
      <c r="G484" s="1"/>
      <c r="H484" s="1"/>
      <c r="I484" s="13"/>
    </row>
    <row r="485" spans="1:9">
      <c r="A485" s="1"/>
      <c r="B485" s="1"/>
      <c r="C485" s="1"/>
      <c r="D485" s="1"/>
      <c r="E485" s="1"/>
      <c r="F485" s="1"/>
      <c r="G485" s="1"/>
      <c r="H485" s="1"/>
      <c r="I485" s="13"/>
    </row>
    <row r="486" spans="1:9">
      <c r="A486" s="1"/>
      <c r="B486" s="1"/>
      <c r="C486" s="1"/>
      <c r="D486" s="1"/>
      <c r="E486" s="1"/>
      <c r="F486" s="1"/>
      <c r="G486" s="1"/>
      <c r="H486" s="1"/>
      <c r="I486" s="9"/>
    </row>
    <row r="487" spans="1:9">
      <c r="A487" s="1"/>
      <c r="B487" s="1"/>
      <c r="C487" s="1"/>
      <c r="D487" s="1"/>
      <c r="E487" s="1"/>
      <c r="F487" s="1"/>
      <c r="G487" s="1"/>
      <c r="H487" s="1"/>
      <c r="I487" s="1"/>
    </row>
    <row r="488" spans="1:9">
      <c r="A488" s="1"/>
      <c r="B488" s="1"/>
      <c r="C488" s="1"/>
      <c r="D488" s="1"/>
      <c r="E488" s="1"/>
      <c r="F488" s="1"/>
      <c r="G488" s="1"/>
      <c r="H488" s="1"/>
      <c r="I488" s="13"/>
    </row>
    <row r="489" spans="1:9">
      <c r="A489" s="1"/>
      <c r="B489" s="1"/>
      <c r="C489" s="1"/>
      <c r="D489" s="1"/>
      <c r="E489" s="1"/>
      <c r="F489" s="1"/>
      <c r="G489" s="1"/>
      <c r="H489" s="1"/>
      <c r="I489" s="13"/>
    </row>
    <row r="490" spans="1:9">
      <c r="A490" s="1"/>
      <c r="B490" s="1"/>
      <c r="C490" s="1"/>
      <c r="D490" s="1"/>
      <c r="E490" s="1"/>
      <c r="F490" s="1"/>
      <c r="G490" s="1"/>
      <c r="H490" s="1"/>
      <c r="I490" s="9"/>
    </row>
    <row r="491" spans="1:9">
      <c r="A491" s="1"/>
      <c r="B491" s="1"/>
      <c r="C491" s="1"/>
      <c r="D491" s="1"/>
      <c r="E491" s="1"/>
      <c r="F491" s="1"/>
      <c r="G491" s="1"/>
      <c r="H491" s="1"/>
      <c r="I491" s="6"/>
    </row>
    <row r="492" spans="1:9">
      <c r="A492" s="1"/>
      <c r="B492" s="1"/>
      <c r="C492" s="1"/>
      <c r="D492" s="1"/>
      <c r="E492" s="1"/>
      <c r="F492" s="1"/>
      <c r="G492" s="1"/>
      <c r="H492" s="1"/>
      <c r="I492" s="6"/>
    </row>
    <row r="493" spans="1:9">
      <c r="A493" s="1"/>
      <c r="B493" s="1"/>
      <c r="C493" s="1"/>
      <c r="D493" s="1"/>
      <c r="E493" s="1"/>
      <c r="F493" s="1"/>
      <c r="G493" s="1"/>
      <c r="H493" s="1"/>
      <c r="I493" s="6"/>
    </row>
    <row r="494" spans="1:9">
      <c r="A494" s="1"/>
      <c r="B494" s="1"/>
      <c r="C494" s="1"/>
      <c r="D494" s="1"/>
      <c r="E494" s="1"/>
      <c r="F494" s="1"/>
      <c r="G494" s="1"/>
      <c r="H494" s="1"/>
      <c r="I494" s="6"/>
    </row>
    <row r="495" spans="1:9">
      <c r="A495" s="1"/>
      <c r="B495" s="1"/>
      <c r="C495" s="1"/>
      <c r="D495" s="1"/>
      <c r="E495" s="1"/>
      <c r="F495" s="1"/>
      <c r="G495" s="1"/>
      <c r="H495" s="1"/>
      <c r="I495" s="6"/>
    </row>
    <row r="496" spans="1:9">
      <c r="A496" s="1"/>
      <c r="B496" s="1"/>
      <c r="C496" s="1"/>
      <c r="D496" s="1"/>
      <c r="E496" s="1"/>
      <c r="F496" s="1"/>
      <c r="G496" s="1"/>
      <c r="H496" s="1"/>
      <c r="I496" s="6"/>
    </row>
    <row r="497" spans="1:9">
      <c r="A497" s="1"/>
      <c r="B497" s="1"/>
      <c r="C497" s="1"/>
      <c r="D497" s="1"/>
      <c r="E497" s="1"/>
      <c r="F497" s="1"/>
      <c r="G497" s="1"/>
      <c r="H497" s="1"/>
      <c r="I497" s="1"/>
    </row>
    <row r="498" spans="1:9">
      <c r="A498" s="1"/>
      <c r="B498" s="1"/>
      <c r="C498" s="1"/>
      <c r="D498" s="1"/>
      <c r="E498" s="1"/>
      <c r="F498" s="1"/>
      <c r="G498" s="1"/>
      <c r="H498" s="1"/>
      <c r="I498" s="1"/>
    </row>
    <row r="499" spans="1:9">
      <c r="A499" s="85" t="s">
        <v>46</v>
      </c>
      <c r="B499" s="85"/>
      <c r="C499" s="85"/>
      <c r="D499" s="85"/>
      <c r="E499" s="85"/>
      <c r="F499" s="85"/>
      <c r="G499" s="85"/>
      <c r="H499" s="85"/>
      <c r="I499" s="85"/>
    </row>
    <row r="500" spans="1:9">
      <c r="A500" s="1"/>
      <c r="B500" s="28"/>
      <c r="C500" s="28"/>
      <c r="D500" s="28"/>
      <c r="E500" s="28"/>
      <c r="F500" s="28"/>
      <c r="G500" s="28"/>
      <c r="H500" s="28"/>
      <c r="I500" s="28"/>
    </row>
    <row r="501" spans="1:9">
      <c r="A501" s="29" t="s">
        <v>37</v>
      </c>
      <c r="B501" s="29"/>
      <c r="C501" s="29"/>
      <c r="D501" s="29"/>
      <c r="E501" s="1"/>
      <c r="F501" s="116" t="s">
        <v>45</v>
      </c>
      <c r="G501" s="116"/>
      <c r="H501" s="116"/>
      <c r="I501" s="116"/>
    </row>
    <row r="502" spans="1:9">
      <c r="A502" s="52" t="s">
        <v>41</v>
      </c>
      <c r="B502" s="47"/>
      <c r="C502" s="47"/>
      <c r="D502" s="45"/>
      <c r="E502" s="1"/>
      <c r="F502" s="13"/>
      <c r="G502" s="47" t="s">
        <v>38</v>
      </c>
      <c r="H502" s="47"/>
      <c r="I502" s="47"/>
    </row>
    <row r="503" spans="1:9">
      <c r="A503" s="53" t="s">
        <v>43</v>
      </c>
      <c r="B503" s="30"/>
      <c r="C503" s="47"/>
      <c r="D503" s="45"/>
      <c r="E503" s="1"/>
      <c r="F503" s="115" t="s">
        <v>39</v>
      </c>
      <c r="G503" s="115"/>
      <c r="H503" s="115"/>
      <c r="I503" s="47"/>
    </row>
    <row r="504" spans="1:9">
      <c r="A504" s="64" t="s">
        <v>42</v>
      </c>
      <c r="B504" s="64"/>
      <c r="C504" s="64"/>
      <c r="D504" s="64"/>
      <c r="E504" s="64"/>
      <c r="F504" s="64"/>
      <c r="G504" s="64"/>
      <c r="H504" s="64"/>
      <c r="I504" s="64"/>
    </row>
    <row r="505" spans="1:9" ht="15">
      <c r="A505" s="82" t="s">
        <v>44</v>
      </c>
      <c r="B505" s="83"/>
      <c r="C505" s="83"/>
      <c r="D505" s="83"/>
      <c r="E505" s="83"/>
      <c r="F505" s="83"/>
      <c r="G505" s="83"/>
      <c r="H505" s="83"/>
      <c r="I505" s="84"/>
    </row>
    <row r="506" spans="1:9" ht="14.25">
      <c r="A506" s="103" t="s">
        <v>34</v>
      </c>
      <c r="B506" s="104"/>
      <c r="C506" s="104"/>
      <c r="D506" s="104"/>
      <c r="E506" s="104"/>
      <c r="F506" s="104"/>
      <c r="G506" s="104"/>
      <c r="H506" s="104"/>
      <c r="I506" s="105"/>
    </row>
    <row r="507" spans="1:9" ht="14.25">
      <c r="A507" s="103" t="s">
        <v>33</v>
      </c>
      <c r="B507" s="104"/>
      <c r="C507" s="104"/>
      <c r="D507" s="104"/>
      <c r="E507" s="104"/>
      <c r="F507" s="104"/>
      <c r="G507" s="104"/>
      <c r="H507" s="104"/>
      <c r="I507" s="105"/>
    </row>
    <row r="508" spans="1:9" ht="14.25">
      <c r="A508" s="103" t="s">
        <v>35</v>
      </c>
      <c r="B508" s="104"/>
      <c r="C508" s="104"/>
      <c r="D508" s="104"/>
      <c r="E508" s="104"/>
      <c r="F508" s="104"/>
      <c r="G508" s="104"/>
      <c r="H508" s="104"/>
      <c r="I508" s="105"/>
    </row>
    <row r="509" spans="1:9">
      <c r="A509" s="106" t="s">
        <v>20</v>
      </c>
      <c r="B509" s="107"/>
      <c r="C509" s="71" t="s">
        <v>21</v>
      </c>
      <c r="D509" s="108"/>
      <c r="E509" s="108"/>
      <c r="F509" s="109"/>
      <c r="G509" s="72" t="s">
        <v>22</v>
      </c>
      <c r="H509" s="108"/>
      <c r="I509" s="109"/>
    </row>
    <row r="510" spans="1:9">
      <c r="A510" s="110" t="s">
        <v>36</v>
      </c>
      <c r="B510" s="111"/>
      <c r="C510" s="111"/>
      <c r="D510" s="111"/>
      <c r="E510" s="111"/>
      <c r="F510" s="111"/>
      <c r="G510" s="111"/>
      <c r="H510" s="111"/>
      <c r="I510" s="112"/>
    </row>
    <row r="511" spans="1:9">
      <c r="A511" s="65" t="s">
        <v>24</v>
      </c>
      <c r="B511" s="111"/>
      <c r="C511" s="111"/>
      <c r="D511" s="111"/>
      <c r="E511" s="111"/>
      <c r="F511" s="111"/>
      <c r="G511" s="111"/>
      <c r="H511" s="111"/>
      <c r="I511" s="112"/>
    </row>
    <row r="512" spans="1:9" ht="15">
      <c r="A512" s="86" t="s">
        <v>23</v>
      </c>
      <c r="B512" s="87"/>
      <c r="C512" s="87"/>
      <c r="D512" s="87"/>
      <c r="E512" s="87"/>
      <c r="F512" s="87"/>
      <c r="G512" s="87"/>
      <c r="H512" s="87"/>
      <c r="I512" s="88"/>
    </row>
    <row r="513" spans="1:9" ht="15">
      <c r="A513" s="89" t="s">
        <v>18</v>
      </c>
      <c r="B513" s="90"/>
      <c r="C513" s="90"/>
      <c r="D513" s="90"/>
      <c r="E513" s="90"/>
      <c r="F513" s="90"/>
      <c r="G513" s="90"/>
      <c r="H513" s="90"/>
      <c r="I513" s="91"/>
    </row>
    <row r="514" spans="1:9">
      <c r="A514" s="95" t="s">
        <v>47</v>
      </c>
      <c r="B514" s="96"/>
      <c r="C514" s="96"/>
      <c r="D514" s="96"/>
      <c r="E514" s="96"/>
      <c r="F514" s="96"/>
      <c r="G514" s="97"/>
      <c r="H514" s="98" t="s">
        <v>40</v>
      </c>
      <c r="I514" s="99"/>
    </row>
    <row r="515" spans="1:9">
      <c r="A515" s="100" t="s">
        <v>29</v>
      </c>
      <c r="B515" s="101"/>
      <c r="C515" s="101"/>
      <c r="D515" s="101"/>
      <c r="E515" s="101"/>
      <c r="F515" s="102"/>
      <c r="G515" s="92" t="s">
        <v>30</v>
      </c>
      <c r="H515" s="93"/>
      <c r="I515" s="94"/>
    </row>
    <row r="516" spans="1:9">
      <c r="A516" s="92" t="s">
        <v>27</v>
      </c>
      <c r="B516" s="93"/>
      <c r="C516" s="93"/>
      <c r="D516" s="93"/>
      <c r="E516" s="94"/>
      <c r="F516" s="100" t="s">
        <v>32</v>
      </c>
      <c r="G516" s="102"/>
      <c r="H516" s="100" t="s">
        <v>31</v>
      </c>
      <c r="I516" s="102"/>
    </row>
    <row r="517" spans="1:9">
      <c r="A517" s="92" t="s">
        <v>28</v>
      </c>
      <c r="B517" s="93"/>
      <c r="C517" s="93"/>
      <c r="D517" s="94"/>
      <c r="E517" s="92" t="s">
        <v>26</v>
      </c>
      <c r="F517" s="94"/>
      <c r="G517" s="92" t="s">
        <v>25</v>
      </c>
      <c r="H517" s="93"/>
      <c r="I517" s="94"/>
    </row>
    <row r="518" spans="1:9">
      <c r="A518" s="65" t="s">
        <v>48</v>
      </c>
      <c r="B518" s="66"/>
      <c r="C518" s="67" t="s">
        <v>66</v>
      </c>
      <c r="D518" s="68"/>
      <c r="E518" s="68"/>
      <c r="F518" s="69"/>
      <c r="G518" s="66" t="s">
        <v>71</v>
      </c>
      <c r="H518" s="66"/>
      <c r="I518" s="70"/>
    </row>
    <row r="519" spans="1:9">
      <c r="A519" s="71" t="s">
        <v>70</v>
      </c>
      <c r="B519" s="72"/>
      <c r="C519" s="72"/>
      <c r="D519" s="72"/>
      <c r="E519" s="72"/>
      <c r="F519" s="72"/>
      <c r="G519" s="72"/>
      <c r="H519" s="72"/>
      <c r="I519" s="73"/>
    </row>
    <row r="520" spans="1:9" ht="15.75">
      <c r="A520" s="7"/>
      <c r="B520" s="74" t="s">
        <v>0</v>
      </c>
      <c r="C520" s="74"/>
      <c r="D520" s="74"/>
      <c r="E520" s="54">
        <f>E521+E522</f>
        <v>505.80000000000007</v>
      </c>
      <c r="F520" s="75" t="s">
        <v>19</v>
      </c>
      <c r="G520" s="76"/>
      <c r="H520" s="77" t="s">
        <v>74</v>
      </c>
      <c r="I520" s="78"/>
    </row>
    <row r="521" spans="1:9" ht="15.75">
      <c r="A521" s="1"/>
      <c r="B521" s="79" t="s">
        <v>1</v>
      </c>
      <c r="C521" s="80"/>
      <c r="D521" s="81"/>
      <c r="E521" s="38">
        <v>116</v>
      </c>
      <c r="F521" s="20"/>
      <c r="G521" s="21"/>
      <c r="H521" s="113" t="s">
        <v>75</v>
      </c>
      <c r="I521" s="114"/>
    </row>
    <row r="522" spans="1:9">
      <c r="A522" s="1"/>
      <c r="B522" s="79" t="s">
        <v>2</v>
      </c>
      <c r="C522" s="80"/>
      <c r="D522" s="81"/>
      <c r="E522" s="39">
        <f>D540</f>
        <v>389.80000000000007</v>
      </c>
      <c r="F522" s="62" t="s">
        <v>49</v>
      </c>
      <c r="G522" s="62"/>
      <c r="H522" s="63">
        <v>1</v>
      </c>
      <c r="I522" s="63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1"/>
      <c r="B524" s="10" t="s">
        <v>3</v>
      </c>
      <c r="C524" s="10" t="s">
        <v>6</v>
      </c>
      <c r="D524" s="10" t="s">
        <v>7</v>
      </c>
      <c r="E524" s="41" t="s">
        <v>4</v>
      </c>
      <c r="F524" s="41" t="s">
        <v>8</v>
      </c>
      <c r="G524" s="41" t="s">
        <v>5</v>
      </c>
      <c r="H524" s="24"/>
      <c r="I524" s="23"/>
    </row>
    <row r="525" spans="1:9">
      <c r="A525" s="1"/>
      <c r="B525" s="42" t="s">
        <v>11</v>
      </c>
      <c r="C525" s="42">
        <v>75</v>
      </c>
      <c r="D525" s="8">
        <v>0</v>
      </c>
      <c r="E525" s="17">
        <f>IF(D525="","",D525/D540)</f>
        <v>0</v>
      </c>
      <c r="F525" s="17">
        <f>IF(E525="","",SUM(E525:E525))</f>
        <v>0</v>
      </c>
      <c r="G525" s="17">
        <f t="shared" ref="G525:G539" si="8">IF(F525="","",1-F525)</f>
        <v>1</v>
      </c>
      <c r="H525" s="24"/>
      <c r="I525" s="23"/>
    </row>
    <row r="526" spans="1:9">
      <c r="A526" s="14">
        <f>SUM(D525:D538)</f>
        <v>338.40000000000003</v>
      </c>
      <c r="B526" s="42" t="s">
        <v>12</v>
      </c>
      <c r="C526" s="42">
        <v>50</v>
      </c>
      <c r="D526" s="8">
        <v>0</v>
      </c>
      <c r="E526" s="17">
        <f>IF(D526="","",D526/D540)</f>
        <v>0</v>
      </c>
      <c r="F526" s="17">
        <f>IF(E526="","",SUM(E525:E526))</f>
        <v>0</v>
      </c>
      <c r="G526" s="17">
        <f t="shared" si="8"/>
        <v>1</v>
      </c>
      <c r="H526" s="16"/>
      <c r="I526" s="25"/>
    </row>
    <row r="527" spans="1:9">
      <c r="A527" s="1"/>
      <c r="B527" s="11" t="s">
        <v>13</v>
      </c>
      <c r="C527" s="42">
        <v>37.5</v>
      </c>
      <c r="D527" s="8">
        <v>0</v>
      </c>
      <c r="E527" s="17">
        <f>IF(D527="","",D527/D540)</f>
        <v>0</v>
      </c>
      <c r="F527" s="17">
        <f>IF(E527="","",SUM(E525:E527))</f>
        <v>0</v>
      </c>
      <c r="G527" s="17">
        <f t="shared" si="8"/>
        <v>1</v>
      </c>
      <c r="H527" s="16"/>
      <c r="I527" s="1"/>
    </row>
    <row r="528" spans="1:9">
      <c r="A528" s="1"/>
      <c r="B528" s="42" t="s">
        <v>14</v>
      </c>
      <c r="C528" s="42">
        <v>25</v>
      </c>
      <c r="D528" s="8">
        <v>0</v>
      </c>
      <c r="E528" s="17">
        <f>IF(D528="","",D528/D540)</f>
        <v>0</v>
      </c>
      <c r="F528" s="17">
        <f>IF(E528="","",SUM(E525:E528))</f>
        <v>0</v>
      </c>
      <c r="G528" s="17">
        <f t="shared" si="8"/>
        <v>1</v>
      </c>
      <c r="H528" s="1"/>
      <c r="I528" s="1"/>
    </row>
    <row r="529" spans="1:9">
      <c r="A529" s="1"/>
      <c r="B529" s="42" t="s">
        <v>15</v>
      </c>
      <c r="C529" s="42">
        <v>19</v>
      </c>
      <c r="D529" s="8">
        <v>0</v>
      </c>
      <c r="E529" s="17">
        <f>IF(D529="","",D529/D540)</f>
        <v>0</v>
      </c>
      <c r="F529" s="17">
        <f>IF(E529="","",SUM(E525:E529))</f>
        <v>0</v>
      </c>
      <c r="G529" s="17">
        <f t="shared" si="8"/>
        <v>1</v>
      </c>
      <c r="H529" s="15"/>
      <c r="I529" s="1"/>
    </row>
    <row r="530" spans="1:9">
      <c r="A530" s="1"/>
      <c r="B530" s="42" t="s">
        <v>17</v>
      </c>
      <c r="C530" s="42">
        <v>12.7</v>
      </c>
      <c r="D530" s="8">
        <v>0</v>
      </c>
      <c r="E530" s="17">
        <f>IF(D530="","",D530/D540)</f>
        <v>0</v>
      </c>
      <c r="F530" s="17">
        <f>IF(E530="","",SUM(E525:E530))</f>
        <v>0</v>
      </c>
      <c r="G530" s="17">
        <f t="shared" si="8"/>
        <v>1</v>
      </c>
      <c r="H530" s="59" t="s">
        <v>50</v>
      </c>
      <c r="I530" s="59"/>
    </row>
    <row r="531" spans="1:9">
      <c r="A531" s="1"/>
      <c r="B531" s="42" t="s">
        <v>16</v>
      </c>
      <c r="C531" s="42">
        <v>9.5</v>
      </c>
      <c r="D531" s="8">
        <v>0</v>
      </c>
      <c r="E531" s="17">
        <f>IF(D531="","",D531/D540)</f>
        <v>0</v>
      </c>
      <c r="F531" s="17">
        <f>IF(E531="","",SUM(E525:E531))</f>
        <v>0</v>
      </c>
      <c r="G531" s="17">
        <f t="shared" si="8"/>
        <v>1</v>
      </c>
      <c r="H531" s="1"/>
      <c r="I531" s="1"/>
    </row>
    <row r="532" spans="1:9" ht="15">
      <c r="A532" s="1"/>
      <c r="B532" s="43">
        <v>4</v>
      </c>
      <c r="C532" s="43">
        <v>4.75</v>
      </c>
      <c r="D532" s="8">
        <v>0</v>
      </c>
      <c r="E532" s="17">
        <f>IF(D532="","",D532/D540)</f>
        <v>0</v>
      </c>
      <c r="F532" s="17">
        <f>IF(E532="","",SUM(E525:E532))</f>
        <v>0</v>
      </c>
      <c r="G532" s="17">
        <f t="shared" si="8"/>
        <v>1</v>
      </c>
      <c r="H532" s="60" t="s">
        <v>69</v>
      </c>
      <c r="I532" s="61"/>
    </row>
    <row r="533" spans="1:9">
      <c r="A533" s="1"/>
      <c r="B533" s="43">
        <v>10</v>
      </c>
      <c r="C533" s="43">
        <v>2</v>
      </c>
      <c r="D533" s="8">
        <v>33.5</v>
      </c>
      <c r="E533" s="17">
        <f>IF(D533="","",D533/D540)</f>
        <v>8.5941508465879918E-2</v>
      </c>
      <c r="F533" s="17">
        <f>IF(E533="","",SUM(E525:E533))</f>
        <v>8.5941508465879918E-2</v>
      </c>
      <c r="G533" s="17">
        <f t="shared" si="8"/>
        <v>0.91405849153412011</v>
      </c>
      <c r="H533" s="34"/>
      <c r="I533" s="48"/>
    </row>
    <row r="534" spans="1:9">
      <c r="A534" s="1"/>
      <c r="B534" s="43">
        <v>20</v>
      </c>
      <c r="C534" s="43">
        <v>0.85</v>
      </c>
      <c r="D534" s="8">
        <v>80.7</v>
      </c>
      <c r="E534" s="17">
        <f>IF(D534="","",D534/D540)</f>
        <v>0.20702924576706</v>
      </c>
      <c r="F534" s="17">
        <f>IF(E534="","",SUM(E525:E534))</f>
        <v>0.29297075423293995</v>
      </c>
      <c r="G534" s="17">
        <f t="shared" si="8"/>
        <v>0.70702924576706005</v>
      </c>
      <c r="H534" s="34"/>
      <c r="I534" s="49"/>
    </row>
    <row r="535" spans="1:9">
      <c r="A535" s="1"/>
      <c r="B535" s="2">
        <v>40</v>
      </c>
      <c r="C535" s="2">
        <v>0.42499999999999999</v>
      </c>
      <c r="D535" s="26">
        <v>56.599999999999994</v>
      </c>
      <c r="E535" s="27">
        <f>IF(D535="","",D535/D540)</f>
        <v>0.14520266803488965</v>
      </c>
      <c r="F535" s="27">
        <f>IF(E535="","",SUM(E525:E535))</f>
        <v>0.43817342226782963</v>
      </c>
      <c r="G535" s="27">
        <f t="shared" si="8"/>
        <v>0.56182657773217037</v>
      </c>
      <c r="H535" s="1"/>
      <c r="I535" s="12"/>
    </row>
    <row r="536" spans="1:9">
      <c r="A536" s="1"/>
      <c r="B536" s="43">
        <v>60</v>
      </c>
      <c r="C536" s="2">
        <v>0.25</v>
      </c>
      <c r="D536" s="8">
        <v>35.400000000000006</v>
      </c>
      <c r="E536" s="17">
        <f>IF(D536="","",D536/D540)</f>
        <v>9.0815802975885068E-2</v>
      </c>
      <c r="F536" s="17">
        <f>IF(E536="","",SUM(E525:E536))</f>
        <v>0.52898922524371472</v>
      </c>
      <c r="G536" s="17">
        <f t="shared" si="8"/>
        <v>0.47101077475628528</v>
      </c>
      <c r="H536" s="45"/>
      <c r="I536" s="35"/>
    </row>
    <row r="537" spans="1:9">
      <c r="A537" s="1"/>
      <c r="B537" s="43">
        <v>100</v>
      </c>
      <c r="C537" s="2">
        <v>0.15</v>
      </c>
      <c r="D537" s="8">
        <v>81.7</v>
      </c>
      <c r="E537" s="17">
        <f>IF(D537="","",D537/D540)</f>
        <v>0.20959466393022061</v>
      </c>
      <c r="F537" s="17">
        <f>IF(E537="","",SUM(E525:E537))</f>
        <v>0.73858388917393536</v>
      </c>
      <c r="G537" s="17">
        <f t="shared" si="8"/>
        <v>0.26141611082606464</v>
      </c>
      <c r="H537" s="45"/>
      <c r="I537" s="35"/>
    </row>
    <row r="538" spans="1:9">
      <c r="A538" s="1"/>
      <c r="B538" s="43">
        <v>200</v>
      </c>
      <c r="C538" s="2">
        <v>7.4999999999999997E-2</v>
      </c>
      <c r="D538" s="8">
        <v>50.5</v>
      </c>
      <c r="E538" s="17">
        <f>IF(D538="","",D538/D540)</f>
        <v>0.12955361723961004</v>
      </c>
      <c r="F538" s="17">
        <f>IF(E538="","",SUM(E525:E538))</f>
        <v>0.86813750641354537</v>
      </c>
      <c r="G538" s="17">
        <f t="shared" si="8"/>
        <v>0.13186249358645463</v>
      </c>
      <c r="H538" s="34"/>
      <c r="I538" s="50"/>
    </row>
    <row r="539" spans="1:9">
      <c r="A539" s="1"/>
      <c r="B539" s="43" t="s">
        <v>9</v>
      </c>
      <c r="C539" s="43"/>
      <c r="D539" s="26">
        <v>51.400000000000006</v>
      </c>
      <c r="E539" s="27">
        <f>IF(D539="","",D539/D540)</f>
        <v>0.13186249358645458</v>
      </c>
      <c r="F539" s="18">
        <f>IF(E539="","",SUM(E525:E539))</f>
        <v>1</v>
      </c>
      <c r="G539" s="17">
        <f t="shared" si="8"/>
        <v>0</v>
      </c>
      <c r="H539" s="36"/>
      <c r="I539" s="35"/>
    </row>
    <row r="540" spans="1:9">
      <c r="A540" s="1"/>
      <c r="B540" s="37" t="s">
        <v>10</v>
      </c>
      <c r="C540" s="43"/>
      <c r="D540" s="22">
        <f>SUM(D525:D539)</f>
        <v>389.80000000000007</v>
      </c>
      <c r="E540" s="17">
        <f>SUM(E525:E539)</f>
        <v>1</v>
      </c>
      <c r="F540" s="19"/>
      <c r="G540" s="19"/>
      <c r="H540" s="44"/>
      <c r="I540" s="51"/>
    </row>
    <row r="541" spans="1:9">
      <c r="A541" s="1"/>
      <c r="B541" s="1"/>
      <c r="C541" s="1"/>
      <c r="D541" s="1"/>
      <c r="E541" s="1"/>
      <c r="F541" s="1"/>
      <c r="G541" s="1"/>
      <c r="H541" s="1"/>
      <c r="I541" s="9"/>
    </row>
    <row r="542" spans="1:9" ht="13.5">
      <c r="A542" s="1"/>
      <c r="B542" s="46"/>
      <c r="C542" s="3"/>
      <c r="D542" s="46"/>
      <c r="E542" s="3"/>
      <c r="F542" s="46"/>
      <c r="G542" s="4"/>
      <c r="H542" s="35"/>
      <c r="I542" s="9"/>
    </row>
    <row r="543" spans="1:9" ht="13.5">
      <c r="A543" s="1"/>
      <c r="B543" s="5"/>
      <c r="C543" s="3"/>
      <c r="D543" s="46"/>
      <c r="E543" s="3"/>
      <c r="F543" s="46"/>
      <c r="G543" s="1"/>
      <c r="H543" s="1"/>
      <c r="I543" s="9"/>
    </row>
    <row r="544" spans="1:9">
      <c r="A544" s="1"/>
      <c r="B544" s="1"/>
      <c r="C544" s="1"/>
      <c r="D544" s="1"/>
      <c r="E544" s="1"/>
      <c r="F544" s="1"/>
      <c r="G544" s="1"/>
      <c r="H544" s="1"/>
      <c r="I544" s="9"/>
    </row>
    <row r="545" spans="1:9">
      <c r="A545" s="1"/>
      <c r="B545" s="1"/>
      <c r="C545" s="1"/>
      <c r="D545" s="1"/>
      <c r="E545" s="1"/>
      <c r="F545" s="1"/>
      <c r="G545" s="1"/>
      <c r="H545" s="1"/>
      <c r="I545" s="9"/>
    </row>
    <row r="546" spans="1:9">
      <c r="A546" s="1"/>
      <c r="B546" s="1"/>
      <c r="C546" s="1"/>
      <c r="D546" s="1"/>
      <c r="E546" s="1"/>
      <c r="F546" s="1"/>
      <c r="G546" s="1"/>
      <c r="H546" s="1"/>
      <c r="I546" s="6"/>
    </row>
    <row r="547" spans="1:9">
      <c r="A547" s="1"/>
      <c r="B547" s="1"/>
      <c r="C547" s="1"/>
      <c r="D547" s="1"/>
      <c r="E547" s="1"/>
      <c r="F547" s="1"/>
      <c r="G547" s="1"/>
      <c r="H547" s="1"/>
      <c r="I547" s="13"/>
    </row>
    <row r="548" spans="1:9">
      <c r="A548" s="1"/>
      <c r="B548" s="1"/>
      <c r="C548" s="1"/>
      <c r="D548" s="1"/>
      <c r="E548" s="1"/>
      <c r="F548" s="1"/>
      <c r="G548" s="1"/>
      <c r="H548" s="1"/>
      <c r="I548" s="13"/>
    </row>
    <row r="549" spans="1:9">
      <c r="A549" s="1"/>
      <c r="B549" s="1"/>
      <c r="C549" s="1"/>
      <c r="D549" s="1"/>
      <c r="E549" s="1"/>
      <c r="F549" s="1"/>
      <c r="G549" s="1"/>
      <c r="H549" s="1"/>
      <c r="I549" s="9"/>
    </row>
    <row r="550" spans="1:9">
      <c r="A550" s="1"/>
      <c r="B550" s="1"/>
      <c r="C550" s="1"/>
      <c r="D550" s="1"/>
      <c r="E550" s="1"/>
      <c r="F550" s="1"/>
      <c r="G550" s="1"/>
      <c r="H550" s="1"/>
      <c r="I550" s="1"/>
    </row>
    <row r="551" spans="1:9">
      <c r="A551" s="1"/>
      <c r="B551" s="1"/>
      <c r="C551" s="1"/>
      <c r="D551" s="1"/>
      <c r="E551" s="1"/>
      <c r="F551" s="1"/>
      <c r="G551" s="1"/>
      <c r="H551" s="1"/>
      <c r="I551" s="13"/>
    </row>
    <row r="552" spans="1:9">
      <c r="A552" s="1"/>
      <c r="B552" s="1"/>
      <c r="C552" s="1"/>
      <c r="D552" s="1"/>
      <c r="E552" s="1"/>
      <c r="F552" s="1"/>
      <c r="G552" s="1"/>
      <c r="H552" s="1"/>
      <c r="I552" s="13"/>
    </row>
    <row r="553" spans="1:9">
      <c r="A553" s="1"/>
      <c r="B553" s="1"/>
      <c r="C553" s="1"/>
      <c r="D553" s="1"/>
      <c r="E553" s="1"/>
      <c r="F553" s="1"/>
      <c r="G553" s="1"/>
      <c r="H553" s="1"/>
      <c r="I553" s="9"/>
    </row>
    <row r="554" spans="1:9">
      <c r="A554" s="1"/>
      <c r="B554" s="1"/>
      <c r="C554" s="1"/>
      <c r="D554" s="1"/>
      <c r="E554" s="1"/>
      <c r="F554" s="1"/>
      <c r="G554" s="1"/>
      <c r="H554" s="1"/>
      <c r="I554" s="6"/>
    </row>
    <row r="555" spans="1:9">
      <c r="A555" s="1"/>
      <c r="B555" s="1"/>
      <c r="C555" s="1"/>
      <c r="D555" s="1"/>
      <c r="E555" s="1"/>
      <c r="F555" s="1"/>
      <c r="G555" s="1"/>
      <c r="H555" s="1"/>
      <c r="I555" s="6"/>
    </row>
    <row r="556" spans="1:9">
      <c r="A556" s="1"/>
      <c r="B556" s="1"/>
      <c r="C556" s="1"/>
      <c r="D556" s="1"/>
      <c r="E556" s="1"/>
      <c r="F556" s="1"/>
      <c r="G556" s="1"/>
      <c r="H556" s="1"/>
      <c r="I556" s="6"/>
    </row>
    <row r="557" spans="1:9">
      <c r="A557" s="1"/>
      <c r="B557" s="1"/>
      <c r="C557" s="1"/>
      <c r="D557" s="1"/>
      <c r="E557" s="1"/>
      <c r="F557" s="1"/>
      <c r="G557" s="1"/>
      <c r="H557" s="1"/>
      <c r="I557" s="6"/>
    </row>
    <row r="558" spans="1:9">
      <c r="A558" s="1"/>
      <c r="B558" s="1"/>
      <c r="C558" s="1"/>
      <c r="D558" s="1"/>
      <c r="E558" s="1"/>
      <c r="F558" s="1"/>
      <c r="G558" s="1"/>
      <c r="H558" s="1"/>
      <c r="I558" s="6"/>
    </row>
    <row r="559" spans="1:9">
      <c r="A559" s="1"/>
      <c r="B559" s="1"/>
      <c r="C559" s="1"/>
      <c r="D559" s="1"/>
      <c r="E559" s="1"/>
      <c r="F559" s="1"/>
      <c r="G559" s="1"/>
      <c r="H559" s="1"/>
      <c r="I559" s="6"/>
    </row>
    <row r="560" spans="1:9">
      <c r="A560" s="1"/>
      <c r="B560" s="1"/>
      <c r="C560" s="1"/>
      <c r="D560" s="1"/>
      <c r="E560" s="1"/>
      <c r="F560" s="1"/>
      <c r="G560" s="1"/>
      <c r="H560" s="1"/>
      <c r="I560" s="1"/>
    </row>
    <row r="561" spans="1:9">
      <c r="A561" s="1"/>
      <c r="B561" s="1"/>
      <c r="C561" s="1"/>
      <c r="D561" s="1"/>
      <c r="E561" s="1"/>
      <c r="F561" s="1"/>
      <c r="G561" s="1"/>
      <c r="H561" s="1"/>
      <c r="I561" s="1"/>
    </row>
    <row r="562" spans="1:9">
      <c r="A562" s="85" t="s">
        <v>46</v>
      </c>
      <c r="B562" s="85"/>
      <c r="C562" s="85"/>
      <c r="D562" s="85"/>
      <c r="E562" s="85"/>
      <c r="F562" s="85"/>
      <c r="G562" s="85"/>
      <c r="H562" s="85"/>
      <c r="I562" s="85"/>
    </row>
    <row r="563" spans="1:9">
      <c r="A563" s="1"/>
      <c r="B563" s="28"/>
      <c r="C563" s="28"/>
      <c r="D563" s="28"/>
      <c r="E563" s="28"/>
      <c r="F563" s="28"/>
      <c r="G563" s="28"/>
      <c r="H563" s="28"/>
      <c r="I563" s="28"/>
    </row>
    <row r="564" spans="1:9">
      <c r="A564" s="29" t="s">
        <v>37</v>
      </c>
      <c r="B564" s="29"/>
      <c r="C564" s="29"/>
      <c r="D564" s="29"/>
      <c r="E564" s="1"/>
      <c r="F564" s="116" t="s">
        <v>45</v>
      </c>
      <c r="G564" s="116"/>
      <c r="H564" s="116"/>
      <c r="I564" s="116"/>
    </row>
    <row r="565" spans="1:9">
      <c r="A565" s="52" t="s">
        <v>41</v>
      </c>
      <c r="B565" s="55"/>
      <c r="C565" s="55"/>
      <c r="D565" s="45"/>
      <c r="E565" s="1"/>
      <c r="F565" s="13"/>
      <c r="G565" s="55" t="s">
        <v>38</v>
      </c>
      <c r="H565" s="55"/>
      <c r="I565" s="55"/>
    </row>
    <row r="566" spans="1:9">
      <c r="A566" s="53" t="s">
        <v>43</v>
      </c>
      <c r="B566" s="30"/>
      <c r="C566" s="55"/>
      <c r="D566" s="45"/>
      <c r="E566" s="1"/>
      <c r="F566" s="115" t="s">
        <v>39</v>
      </c>
      <c r="G566" s="115"/>
      <c r="H566" s="115"/>
      <c r="I566" s="55"/>
    </row>
    <row r="567" spans="1:9">
      <c r="A567" s="64" t="s">
        <v>42</v>
      </c>
      <c r="B567" s="64"/>
      <c r="C567" s="64"/>
      <c r="D567" s="64"/>
      <c r="E567" s="64"/>
      <c r="F567" s="64"/>
      <c r="G567" s="64"/>
      <c r="H567" s="64"/>
      <c r="I567" s="64"/>
    </row>
    <row r="568" spans="1:9" ht="15">
      <c r="A568" s="82" t="s">
        <v>44</v>
      </c>
      <c r="B568" s="83"/>
      <c r="C568" s="83"/>
      <c r="D568" s="83"/>
      <c r="E568" s="83"/>
      <c r="F568" s="83"/>
      <c r="G568" s="83"/>
      <c r="H568" s="83"/>
      <c r="I568" s="84"/>
    </row>
    <row r="569" spans="1:9" ht="14.25">
      <c r="A569" s="103" t="s">
        <v>34</v>
      </c>
      <c r="B569" s="104"/>
      <c r="C569" s="104"/>
      <c r="D569" s="104"/>
      <c r="E569" s="104"/>
      <c r="F569" s="104"/>
      <c r="G569" s="104"/>
      <c r="H569" s="104"/>
      <c r="I569" s="105"/>
    </row>
    <row r="570" spans="1:9" ht="14.25">
      <c r="A570" s="103" t="s">
        <v>33</v>
      </c>
      <c r="B570" s="104"/>
      <c r="C570" s="104"/>
      <c r="D570" s="104"/>
      <c r="E570" s="104"/>
      <c r="F570" s="104"/>
      <c r="G570" s="104"/>
      <c r="H570" s="104"/>
      <c r="I570" s="105"/>
    </row>
    <row r="571" spans="1:9" ht="14.25">
      <c r="A571" s="103" t="s">
        <v>35</v>
      </c>
      <c r="B571" s="104"/>
      <c r="C571" s="104"/>
      <c r="D571" s="104"/>
      <c r="E571" s="104"/>
      <c r="F571" s="104"/>
      <c r="G571" s="104"/>
      <c r="H571" s="104"/>
      <c r="I571" s="105"/>
    </row>
    <row r="572" spans="1:9">
      <c r="A572" s="106" t="s">
        <v>20</v>
      </c>
      <c r="B572" s="107"/>
      <c r="C572" s="71" t="s">
        <v>21</v>
      </c>
      <c r="D572" s="108"/>
      <c r="E572" s="108"/>
      <c r="F572" s="109"/>
      <c r="G572" s="72" t="s">
        <v>22</v>
      </c>
      <c r="H572" s="108"/>
      <c r="I572" s="109"/>
    </row>
    <row r="573" spans="1:9">
      <c r="A573" s="110" t="s">
        <v>36</v>
      </c>
      <c r="B573" s="111"/>
      <c r="C573" s="111"/>
      <c r="D573" s="111"/>
      <c r="E573" s="111"/>
      <c r="F573" s="111"/>
      <c r="G573" s="111"/>
      <c r="H573" s="111"/>
      <c r="I573" s="112"/>
    </row>
    <row r="574" spans="1:9">
      <c r="A574" s="65" t="s">
        <v>24</v>
      </c>
      <c r="B574" s="111"/>
      <c r="C574" s="111"/>
      <c r="D574" s="111"/>
      <c r="E574" s="111"/>
      <c r="F574" s="111"/>
      <c r="G574" s="111"/>
      <c r="H574" s="111"/>
      <c r="I574" s="112"/>
    </row>
    <row r="575" spans="1:9" ht="15">
      <c r="A575" s="86" t="s">
        <v>23</v>
      </c>
      <c r="B575" s="87"/>
      <c r="C575" s="87"/>
      <c r="D575" s="87"/>
      <c r="E575" s="87"/>
      <c r="F575" s="87"/>
      <c r="G575" s="87"/>
      <c r="H575" s="87"/>
      <c r="I575" s="88"/>
    </row>
    <row r="576" spans="1:9" ht="15">
      <c r="A576" s="89" t="s">
        <v>18</v>
      </c>
      <c r="B576" s="90"/>
      <c r="C576" s="90"/>
      <c r="D576" s="90"/>
      <c r="E576" s="90"/>
      <c r="F576" s="90"/>
      <c r="G576" s="90"/>
      <c r="H576" s="90"/>
      <c r="I576" s="91"/>
    </row>
    <row r="577" spans="1:9">
      <c r="A577" s="95" t="s">
        <v>47</v>
      </c>
      <c r="B577" s="96"/>
      <c r="C577" s="96"/>
      <c r="D577" s="96"/>
      <c r="E577" s="96"/>
      <c r="F577" s="96"/>
      <c r="G577" s="97"/>
      <c r="H577" s="98" t="s">
        <v>40</v>
      </c>
      <c r="I577" s="99"/>
    </row>
    <row r="578" spans="1:9">
      <c r="A578" s="100" t="s">
        <v>29</v>
      </c>
      <c r="B578" s="101"/>
      <c r="C578" s="101"/>
      <c r="D578" s="101"/>
      <c r="E578" s="101"/>
      <c r="F578" s="102"/>
      <c r="G578" s="92" t="s">
        <v>30</v>
      </c>
      <c r="H578" s="93"/>
      <c r="I578" s="94"/>
    </row>
    <row r="579" spans="1:9">
      <c r="A579" s="92" t="s">
        <v>27</v>
      </c>
      <c r="B579" s="93"/>
      <c r="C579" s="93"/>
      <c r="D579" s="93"/>
      <c r="E579" s="94"/>
      <c r="F579" s="100" t="s">
        <v>32</v>
      </c>
      <c r="G579" s="102"/>
      <c r="H579" s="100" t="s">
        <v>31</v>
      </c>
      <c r="I579" s="102"/>
    </row>
    <row r="580" spans="1:9">
      <c r="A580" s="92" t="s">
        <v>28</v>
      </c>
      <c r="B580" s="93"/>
      <c r="C580" s="93"/>
      <c r="D580" s="94"/>
      <c r="E580" s="92" t="s">
        <v>26</v>
      </c>
      <c r="F580" s="94"/>
      <c r="G580" s="92" t="s">
        <v>25</v>
      </c>
      <c r="H580" s="93"/>
      <c r="I580" s="94"/>
    </row>
    <row r="581" spans="1:9">
      <c r="A581" s="65" t="s">
        <v>48</v>
      </c>
      <c r="B581" s="66"/>
      <c r="C581" s="67" t="s">
        <v>54</v>
      </c>
      <c r="D581" s="68"/>
      <c r="E581" s="68"/>
      <c r="F581" s="69"/>
      <c r="G581" s="66" t="s">
        <v>71</v>
      </c>
      <c r="H581" s="66"/>
      <c r="I581" s="70"/>
    </row>
    <row r="582" spans="1:9">
      <c r="A582" s="71" t="s">
        <v>70</v>
      </c>
      <c r="B582" s="72"/>
      <c r="C582" s="72"/>
      <c r="D582" s="72"/>
      <c r="E582" s="72"/>
      <c r="F582" s="72"/>
      <c r="G582" s="72"/>
      <c r="H582" s="72"/>
      <c r="I582" s="73"/>
    </row>
    <row r="583" spans="1:9" ht="15.75">
      <c r="A583" s="7"/>
      <c r="B583" s="74" t="s">
        <v>0</v>
      </c>
      <c r="C583" s="74"/>
      <c r="D583" s="74"/>
      <c r="E583" s="54">
        <f>E584+E585</f>
        <v>984.5</v>
      </c>
      <c r="F583" s="75" t="s">
        <v>19</v>
      </c>
      <c r="G583" s="76"/>
      <c r="H583" s="77" t="s">
        <v>74</v>
      </c>
      <c r="I583" s="78"/>
    </row>
    <row r="584" spans="1:9" ht="15.75">
      <c r="A584" s="1"/>
      <c r="B584" s="79" t="s">
        <v>1</v>
      </c>
      <c r="C584" s="80"/>
      <c r="D584" s="81"/>
      <c r="E584" s="38">
        <v>116</v>
      </c>
      <c r="F584" s="20"/>
      <c r="G584" s="21"/>
      <c r="H584" s="113" t="s">
        <v>75</v>
      </c>
      <c r="I584" s="114"/>
    </row>
    <row r="585" spans="1:9">
      <c r="A585" s="1"/>
      <c r="B585" s="79" t="s">
        <v>2</v>
      </c>
      <c r="C585" s="80"/>
      <c r="D585" s="81"/>
      <c r="E585" s="39">
        <f>D603</f>
        <v>868.5</v>
      </c>
      <c r="F585" s="62" t="s">
        <v>49</v>
      </c>
      <c r="G585" s="62"/>
      <c r="H585" s="63">
        <v>1.5</v>
      </c>
      <c r="I585" s="63"/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1"/>
      <c r="B587" s="10" t="s">
        <v>3</v>
      </c>
      <c r="C587" s="10" t="s">
        <v>6</v>
      </c>
      <c r="D587" s="10" t="s">
        <v>7</v>
      </c>
      <c r="E587" s="41" t="s">
        <v>4</v>
      </c>
      <c r="F587" s="41" t="s">
        <v>8</v>
      </c>
      <c r="G587" s="41" t="s">
        <v>5</v>
      </c>
      <c r="H587" s="24"/>
      <c r="I587" s="23"/>
    </row>
    <row r="588" spans="1:9">
      <c r="A588" s="1"/>
      <c r="B588" s="42" t="s">
        <v>11</v>
      </c>
      <c r="C588" s="42">
        <v>75</v>
      </c>
      <c r="D588" s="8">
        <v>0</v>
      </c>
      <c r="E588" s="17">
        <f>IF(D588="","",D588/D603)</f>
        <v>0</v>
      </c>
      <c r="F588" s="17">
        <f>IF(E588="","",SUM(E588:E588))</f>
        <v>0</v>
      </c>
      <c r="G588" s="17">
        <f t="shared" ref="G588:G602" si="9">IF(F588="","",1-F588)</f>
        <v>1</v>
      </c>
      <c r="H588" s="24"/>
      <c r="I588" s="23"/>
    </row>
    <row r="589" spans="1:9">
      <c r="A589" s="14">
        <f>SUM(D588:D601)</f>
        <v>804.9</v>
      </c>
      <c r="B589" s="42" t="s">
        <v>12</v>
      </c>
      <c r="C589" s="42">
        <v>50</v>
      </c>
      <c r="D589" s="8">
        <v>0</v>
      </c>
      <c r="E589" s="17">
        <f>IF(D589="","",D589/D603)</f>
        <v>0</v>
      </c>
      <c r="F589" s="17">
        <f>IF(E589="","",SUM(E588:E589))</f>
        <v>0</v>
      </c>
      <c r="G589" s="17">
        <f t="shared" si="9"/>
        <v>1</v>
      </c>
      <c r="H589" s="16"/>
      <c r="I589" s="25"/>
    </row>
    <row r="590" spans="1:9">
      <c r="A590" s="1"/>
      <c r="B590" s="11" t="s">
        <v>13</v>
      </c>
      <c r="C590" s="42">
        <v>37.5</v>
      </c>
      <c r="D590" s="8">
        <v>0</v>
      </c>
      <c r="E590" s="17">
        <f>IF(D590="","",D590/D603)</f>
        <v>0</v>
      </c>
      <c r="F590" s="17">
        <f>IF(E590="","",SUM(E588:E590))</f>
        <v>0</v>
      </c>
      <c r="G590" s="17">
        <f t="shared" si="9"/>
        <v>1</v>
      </c>
      <c r="H590" s="16"/>
      <c r="I590" s="1"/>
    </row>
    <row r="591" spans="1:9">
      <c r="A591" s="1"/>
      <c r="B591" s="42" t="s">
        <v>14</v>
      </c>
      <c r="C591" s="42">
        <v>25</v>
      </c>
      <c r="D591" s="8">
        <v>0</v>
      </c>
      <c r="E591" s="17">
        <f>IF(D591="","",D591/D603)</f>
        <v>0</v>
      </c>
      <c r="F591" s="17">
        <f>IF(E591="","",SUM(E588:E591))</f>
        <v>0</v>
      </c>
      <c r="G591" s="17">
        <f t="shared" si="9"/>
        <v>1</v>
      </c>
      <c r="H591" s="1"/>
      <c r="I591" s="1"/>
    </row>
    <row r="592" spans="1:9">
      <c r="A592" s="1"/>
      <c r="B592" s="42" t="s">
        <v>15</v>
      </c>
      <c r="C592" s="42">
        <v>19</v>
      </c>
      <c r="D592" s="8">
        <v>0</v>
      </c>
      <c r="E592" s="17">
        <f>IF(D592="","",D592/D603)</f>
        <v>0</v>
      </c>
      <c r="F592" s="17">
        <f>IF(E592="","",SUM(E588:E592))</f>
        <v>0</v>
      </c>
      <c r="G592" s="17">
        <f t="shared" si="9"/>
        <v>1</v>
      </c>
      <c r="H592" s="15"/>
      <c r="I592" s="1"/>
    </row>
    <row r="593" spans="1:9">
      <c r="A593" s="1"/>
      <c r="B593" s="42" t="s">
        <v>17</v>
      </c>
      <c r="C593" s="42">
        <v>12.7</v>
      </c>
      <c r="D593" s="8">
        <v>0</v>
      </c>
      <c r="E593" s="17">
        <f>IF(D593="","",D593/D603)</f>
        <v>0</v>
      </c>
      <c r="F593" s="17">
        <f>IF(E593="","",SUM(E588:E593))</f>
        <v>0</v>
      </c>
      <c r="G593" s="17">
        <f t="shared" si="9"/>
        <v>1</v>
      </c>
      <c r="H593" s="59" t="s">
        <v>50</v>
      </c>
      <c r="I593" s="59"/>
    </row>
    <row r="594" spans="1:9">
      <c r="A594" s="1"/>
      <c r="B594" s="42" t="s">
        <v>16</v>
      </c>
      <c r="C594" s="42">
        <v>9.5</v>
      </c>
      <c r="D594" s="8">
        <v>0</v>
      </c>
      <c r="E594" s="17">
        <f>IF(D594="","",D594/D603)</f>
        <v>0</v>
      </c>
      <c r="F594" s="17">
        <f>IF(E594="","",SUM(E588:E594))</f>
        <v>0</v>
      </c>
      <c r="G594" s="17">
        <f t="shared" si="9"/>
        <v>1</v>
      </c>
      <c r="H594" s="1"/>
      <c r="I594" s="1"/>
    </row>
    <row r="595" spans="1:9" ht="15">
      <c r="A595" s="1"/>
      <c r="B595" s="43">
        <v>4</v>
      </c>
      <c r="C595" s="43">
        <v>4.75</v>
      </c>
      <c r="D595" s="8">
        <v>15.100000000000001</v>
      </c>
      <c r="E595" s="17">
        <f>IF(D595="","",D595/D603)</f>
        <v>1.7386298215313761E-2</v>
      </c>
      <c r="F595" s="17">
        <f>IF(E595="","",SUM(E588:E595))</f>
        <v>1.7386298215313761E-2</v>
      </c>
      <c r="G595" s="17">
        <f t="shared" si="9"/>
        <v>0.98261370178468621</v>
      </c>
      <c r="H595" s="60" t="s">
        <v>68</v>
      </c>
      <c r="I595" s="61"/>
    </row>
    <row r="596" spans="1:9">
      <c r="A596" s="1"/>
      <c r="B596" s="43">
        <v>10</v>
      </c>
      <c r="C596" s="43">
        <v>2</v>
      </c>
      <c r="D596" s="8">
        <v>146.4</v>
      </c>
      <c r="E596" s="17">
        <f>IF(D596="","",D596/D603)</f>
        <v>0.16856649395509499</v>
      </c>
      <c r="F596" s="17">
        <f>IF(E596="","",SUM(E588:E596))</f>
        <v>0.18595279217040875</v>
      </c>
      <c r="G596" s="17">
        <f t="shared" si="9"/>
        <v>0.81404720782959128</v>
      </c>
      <c r="H596" s="34"/>
      <c r="I596" s="48"/>
    </row>
    <row r="597" spans="1:9">
      <c r="A597" s="1"/>
      <c r="B597" s="43">
        <v>20</v>
      </c>
      <c r="C597" s="43">
        <v>0.85</v>
      </c>
      <c r="D597" s="8">
        <v>177.9</v>
      </c>
      <c r="E597" s="17">
        <f>IF(D597="","",D597/D603)</f>
        <v>0.20483592400690848</v>
      </c>
      <c r="F597" s="17">
        <f>IF(E597="","",SUM(E588:E597))</f>
        <v>0.39078871617731725</v>
      </c>
      <c r="G597" s="17">
        <f t="shared" si="9"/>
        <v>0.60921128382268275</v>
      </c>
      <c r="H597" s="34"/>
      <c r="I597" s="49"/>
    </row>
    <row r="598" spans="1:9">
      <c r="A598" s="1"/>
      <c r="B598" s="2">
        <v>40</v>
      </c>
      <c r="C598" s="2">
        <v>0.42499999999999999</v>
      </c>
      <c r="D598" s="26">
        <v>143.30000000000001</v>
      </c>
      <c r="E598" s="27">
        <f>IF(D598="","",D598/D603)</f>
        <v>0.16499712147380544</v>
      </c>
      <c r="F598" s="27">
        <f>IF(E598="","",SUM(E588:E598))</f>
        <v>0.55578583765112266</v>
      </c>
      <c r="G598" s="27">
        <f t="shared" si="9"/>
        <v>0.44421416234887734</v>
      </c>
      <c r="H598" s="1"/>
      <c r="I598" s="12"/>
    </row>
    <row r="599" spans="1:9">
      <c r="A599" s="1"/>
      <c r="B599" s="43">
        <v>60</v>
      </c>
      <c r="C599" s="2">
        <v>0.25</v>
      </c>
      <c r="D599" s="8">
        <v>74.099999999999994</v>
      </c>
      <c r="E599" s="17">
        <f>IF(D599="","",D599/D603)</f>
        <v>8.53195164075993E-2</v>
      </c>
      <c r="F599" s="17">
        <f>IF(E599="","",SUM(E588:E599))</f>
        <v>0.64110535405872193</v>
      </c>
      <c r="G599" s="17">
        <f t="shared" si="9"/>
        <v>0.35889464594127807</v>
      </c>
      <c r="H599" s="45"/>
      <c r="I599" s="35"/>
    </row>
    <row r="600" spans="1:9">
      <c r="A600" s="1"/>
      <c r="B600" s="43">
        <v>100</v>
      </c>
      <c r="C600" s="2">
        <v>0.15</v>
      </c>
      <c r="D600" s="8">
        <v>90.1</v>
      </c>
      <c r="E600" s="17">
        <f>IF(D600="","",D600/D603)</f>
        <v>0.10374208405296488</v>
      </c>
      <c r="F600" s="17">
        <f>IF(E600="","",SUM(E588:E600))</f>
        <v>0.74484743811168685</v>
      </c>
      <c r="G600" s="17">
        <f t="shared" si="9"/>
        <v>0.25515256188831315</v>
      </c>
      <c r="H600" s="45"/>
      <c r="I600" s="35"/>
    </row>
    <row r="601" spans="1:9">
      <c r="A601" s="1"/>
      <c r="B601" s="43">
        <v>200</v>
      </c>
      <c r="C601" s="2">
        <v>7.4999999999999997E-2</v>
      </c>
      <c r="D601" s="8">
        <v>158</v>
      </c>
      <c r="E601" s="17">
        <f>IF(D601="","",D601/D603)</f>
        <v>0.18192285549798504</v>
      </c>
      <c r="F601" s="17">
        <f>IF(E601="","",SUM(E588:E601))</f>
        <v>0.92677029360967189</v>
      </c>
      <c r="G601" s="17">
        <f t="shared" si="9"/>
        <v>7.3229706390328109E-2</v>
      </c>
      <c r="H601" s="34"/>
      <c r="I601" s="50"/>
    </row>
    <row r="602" spans="1:9">
      <c r="A602" s="1"/>
      <c r="B602" s="43" t="s">
        <v>9</v>
      </c>
      <c r="C602" s="43"/>
      <c r="D602" s="26">
        <v>63.599999999999994</v>
      </c>
      <c r="E602" s="27">
        <f>IF(D602="","",D602/D603)</f>
        <v>7.322970639032815E-2</v>
      </c>
      <c r="F602" s="18">
        <f>IF(E602="","",SUM(E588:E602))</f>
        <v>1</v>
      </c>
      <c r="G602" s="17">
        <f t="shared" si="9"/>
        <v>0</v>
      </c>
      <c r="H602" s="36"/>
      <c r="I602" s="35"/>
    </row>
    <row r="603" spans="1:9">
      <c r="A603" s="1"/>
      <c r="B603" s="37" t="s">
        <v>10</v>
      </c>
      <c r="C603" s="43"/>
      <c r="D603" s="22">
        <f>SUM(D588:D602)</f>
        <v>868.5</v>
      </c>
      <c r="E603" s="17">
        <f>SUM(E588:E602)</f>
        <v>1</v>
      </c>
      <c r="F603" s="19"/>
      <c r="G603" s="19"/>
      <c r="H603" s="44"/>
      <c r="I603" s="51"/>
    </row>
    <row r="604" spans="1:9">
      <c r="A604" s="1"/>
      <c r="B604" s="1"/>
      <c r="C604" s="1"/>
      <c r="D604" s="1"/>
      <c r="E604" s="1"/>
      <c r="F604" s="1"/>
      <c r="G604" s="1"/>
      <c r="H604" s="1"/>
      <c r="I604" s="9"/>
    </row>
    <row r="605" spans="1:9" ht="13.5">
      <c r="A605" s="1"/>
      <c r="B605" s="46"/>
      <c r="C605" s="3"/>
      <c r="D605" s="46"/>
      <c r="E605" s="3"/>
      <c r="F605" s="46"/>
      <c r="G605" s="4"/>
      <c r="H605" s="35"/>
      <c r="I605" s="9"/>
    </row>
    <row r="606" spans="1:9" ht="13.5">
      <c r="A606" s="1"/>
      <c r="B606" s="5"/>
      <c r="C606" s="3"/>
      <c r="D606" s="46"/>
      <c r="E606" s="3"/>
      <c r="F606" s="46"/>
      <c r="G606" s="1"/>
      <c r="H606" s="1"/>
      <c r="I606" s="9"/>
    </row>
    <row r="607" spans="1:9">
      <c r="A607" s="1"/>
      <c r="B607" s="1"/>
      <c r="C607" s="1"/>
      <c r="D607" s="1"/>
      <c r="E607" s="1"/>
      <c r="F607" s="1"/>
      <c r="G607" s="1"/>
      <c r="H607" s="1"/>
      <c r="I607" s="9"/>
    </row>
    <row r="608" spans="1:9">
      <c r="A608" s="1"/>
      <c r="B608" s="1"/>
      <c r="C608" s="1"/>
      <c r="D608" s="1"/>
      <c r="E608" s="1"/>
      <c r="F608" s="1"/>
      <c r="G608" s="1"/>
      <c r="H608" s="1"/>
      <c r="I608" s="9"/>
    </row>
    <row r="609" spans="1:9">
      <c r="A609" s="1"/>
      <c r="B609" s="1"/>
      <c r="C609" s="1"/>
      <c r="D609" s="1"/>
      <c r="E609" s="1"/>
      <c r="F609" s="1"/>
      <c r="G609" s="1"/>
      <c r="H609" s="1"/>
      <c r="I609" s="6"/>
    </row>
    <row r="610" spans="1:9">
      <c r="A610" s="1"/>
      <c r="B610" s="1"/>
      <c r="C610" s="1"/>
      <c r="D610" s="1"/>
      <c r="E610" s="1"/>
      <c r="F610" s="1"/>
      <c r="G610" s="1"/>
      <c r="H610" s="1"/>
      <c r="I610" s="13"/>
    </row>
    <row r="611" spans="1:9">
      <c r="A611" s="1"/>
      <c r="B611" s="1"/>
      <c r="C611" s="1"/>
      <c r="D611" s="1"/>
      <c r="E611" s="1"/>
      <c r="F611" s="1"/>
      <c r="G611" s="1"/>
      <c r="H611" s="1"/>
      <c r="I611" s="13"/>
    </row>
    <row r="612" spans="1:9">
      <c r="A612" s="1"/>
      <c r="B612" s="1"/>
      <c r="C612" s="1"/>
      <c r="D612" s="1"/>
      <c r="E612" s="1"/>
      <c r="F612" s="1"/>
      <c r="G612" s="1"/>
      <c r="H612" s="1"/>
      <c r="I612" s="9"/>
    </row>
    <row r="613" spans="1:9">
      <c r="A613" s="1"/>
      <c r="B613" s="1"/>
      <c r="C613" s="1"/>
      <c r="D613" s="1"/>
      <c r="E613" s="1"/>
      <c r="F613" s="1"/>
      <c r="G613" s="1"/>
      <c r="H613" s="1"/>
      <c r="I613" s="1"/>
    </row>
    <row r="614" spans="1:9">
      <c r="A614" s="1"/>
      <c r="B614" s="1"/>
      <c r="C614" s="1"/>
      <c r="D614" s="1"/>
      <c r="E614" s="1"/>
      <c r="F614" s="1"/>
      <c r="G614" s="1"/>
      <c r="H614" s="1"/>
      <c r="I614" s="13"/>
    </row>
    <row r="615" spans="1:9">
      <c r="A615" s="1"/>
      <c r="B615" s="1"/>
      <c r="C615" s="1"/>
      <c r="D615" s="1"/>
      <c r="E615" s="1"/>
      <c r="F615" s="1"/>
      <c r="G615" s="1"/>
      <c r="H615" s="1"/>
      <c r="I615" s="13"/>
    </row>
    <row r="616" spans="1:9">
      <c r="A616" s="1"/>
      <c r="B616" s="1"/>
      <c r="C616" s="1"/>
      <c r="D616" s="1"/>
      <c r="E616" s="1"/>
      <c r="F616" s="1"/>
      <c r="G616" s="1"/>
      <c r="H616" s="1"/>
      <c r="I616" s="9"/>
    </row>
    <row r="617" spans="1:9">
      <c r="A617" s="1"/>
      <c r="B617" s="1"/>
      <c r="C617" s="1"/>
      <c r="D617" s="1"/>
      <c r="E617" s="1"/>
      <c r="F617" s="1"/>
      <c r="G617" s="1"/>
      <c r="H617" s="1"/>
      <c r="I617" s="6"/>
    </row>
    <row r="618" spans="1:9">
      <c r="A618" s="1"/>
      <c r="B618" s="1"/>
      <c r="C618" s="1"/>
      <c r="D618" s="1"/>
      <c r="E618" s="1"/>
      <c r="F618" s="1"/>
      <c r="G618" s="1"/>
      <c r="H618" s="1"/>
      <c r="I618" s="6"/>
    </row>
    <row r="619" spans="1:9">
      <c r="A619" s="1"/>
      <c r="B619" s="1"/>
      <c r="C619" s="1"/>
      <c r="D619" s="1"/>
      <c r="E619" s="1"/>
      <c r="F619" s="1"/>
      <c r="G619" s="1"/>
      <c r="H619" s="1"/>
      <c r="I619" s="6"/>
    </row>
    <row r="620" spans="1:9">
      <c r="A620" s="1"/>
      <c r="B620" s="1"/>
      <c r="C620" s="1"/>
      <c r="D620" s="1"/>
      <c r="E620" s="1"/>
      <c r="F620" s="1"/>
      <c r="G620" s="1"/>
      <c r="H620" s="1"/>
      <c r="I620" s="6"/>
    </row>
    <row r="621" spans="1:9">
      <c r="A621" s="1"/>
      <c r="B621" s="1"/>
      <c r="C621" s="1"/>
      <c r="D621" s="1"/>
      <c r="E621" s="1"/>
      <c r="F621" s="1"/>
      <c r="G621" s="1"/>
      <c r="H621" s="1"/>
      <c r="I621" s="6"/>
    </row>
    <row r="622" spans="1:9">
      <c r="A622" s="1"/>
      <c r="B622" s="1"/>
      <c r="C622" s="1"/>
      <c r="D622" s="1"/>
      <c r="E622" s="1"/>
      <c r="F622" s="1"/>
      <c r="G622" s="1"/>
      <c r="H622" s="1"/>
      <c r="I622" s="6"/>
    </row>
    <row r="623" spans="1:9">
      <c r="A623" s="1"/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85" t="s">
        <v>46</v>
      </c>
      <c r="B625" s="85"/>
      <c r="C625" s="85"/>
      <c r="D625" s="85"/>
      <c r="E625" s="85"/>
      <c r="F625" s="85"/>
      <c r="G625" s="85"/>
      <c r="H625" s="85"/>
      <c r="I625" s="85"/>
    </row>
    <row r="626" spans="1:9">
      <c r="A626" s="1"/>
      <c r="B626" s="28"/>
      <c r="C626" s="28"/>
      <c r="D626" s="28"/>
      <c r="E626" s="28"/>
      <c r="F626" s="28"/>
      <c r="G626" s="28"/>
      <c r="H626" s="28"/>
      <c r="I626" s="28"/>
    </row>
    <row r="627" spans="1:9">
      <c r="A627" s="29" t="s">
        <v>37</v>
      </c>
      <c r="B627" s="29"/>
      <c r="C627" s="29"/>
      <c r="D627" s="29"/>
      <c r="E627" s="1"/>
      <c r="F627" s="116" t="s">
        <v>45</v>
      </c>
      <c r="G627" s="116"/>
      <c r="H627" s="116"/>
      <c r="I627" s="116"/>
    </row>
    <row r="628" spans="1:9">
      <c r="A628" s="52" t="s">
        <v>41</v>
      </c>
      <c r="B628" s="55"/>
      <c r="C628" s="55"/>
      <c r="D628" s="45"/>
      <c r="E628" s="1"/>
      <c r="F628" s="13"/>
      <c r="G628" s="55" t="s">
        <v>38</v>
      </c>
      <c r="H628" s="55"/>
      <c r="I628" s="55"/>
    </row>
    <row r="629" spans="1:9">
      <c r="A629" s="53" t="s">
        <v>43</v>
      </c>
      <c r="B629" s="30"/>
      <c r="C629" s="55"/>
      <c r="D629" s="45"/>
      <c r="E629" s="1"/>
      <c r="F629" s="115" t="s">
        <v>39</v>
      </c>
      <c r="G629" s="115"/>
      <c r="H629" s="115"/>
      <c r="I629" s="55"/>
    </row>
    <row r="630" spans="1:9">
      <c r="A630" s="64" t="s">
        <v>42</v>
      </c>
      <c r="B630" s="64"/>
      <c r="C630" s="64"/>
      <c r="D630" s="64"/>
      <c r="E630" s="64"/>
      <c r="F630" s="64"/>
      <c r="G630" s="64"/>
      <c r="H630" s="64"/>
      <c r="I630" s="64"/>
    </row>
    <row r="631" spans="1:9" ht="15">
      <c r="A631" s="82" t="s">
        <v>44</v>
      </c>
      <c r="B631" s="83"/>
      <c r="C631" s="83"/>
      <c r="D631" s="83"/>
      <c r="E631" s="83"/>
      <c r="F631" s="83"/>
      <c r="G631" s="83"/>
      <c r="H631" s="83"/>
      <c r="I631" s="84"/>
    </row>
    <row r="632" spans="1:9" ht="14.25">
      <c r="A632" s="103" t="s">
        <v>34</v>
      </c>
      <c r="B632" s="104"/>
      <c r="C632" s="104"/>
      <c r="D632" s="104"/>
      <c r="E632" s="104"/>
      <c r="F632" s="104"/>
      <c r="G632" s="104"/>
      <c r="H632" s="104"/>
      <c r="I632" s="105"/>
    </row>
    <row r="633" spans="1:9" ht="14.25">
      <c r="A633" s="103" t="s">
        <v>33</v>
      </c>
      <c r="B633" s="104"/>
      <c r="C633" s="104"/>
      <c r="D633" s="104"/>
      <c r="E633" s="104"/>
      <c r="F633" s="104"/>
      <c r="G633" s="104"/>
      <c r="H633" s="104"/>
      <c r="I633" s="105"/>
    </row>
    <row r="634" spans="1:9" ht="14.25">
      <c r="A634" s="103" t="s">
        <v>35</v>
      </c>
      <c r="B634" s="104"/>
      <c r="C634" s="104"/>
      <c r="D634" s="104"/>
      <c r="E634" s="104"/>
      <c r="F634" s="104"/>
      <c r="G634" s="104"/>
      <c r="H634" s="104"/>
      <c r="I634" s="105"/>
    </row>
    <row r="635" spans="1:9">
      <c r="A635" s="106" t="s">
        <v>20</v>
      </c>
      <c r="B635" s="107"/>
      <c r="C635" s="71" t="s">
        <v>21</v>
      </c>
      <c r="D635" s="108"/>
      <c r="E635" s="108"/>
      <c r="F635" s="109"/>
      <c r="G635" s="72" t="s">
        <v>22</v>
      </c>
      <c r="H635" s="108"/>
      <c r="I635" s="109"/>
    </row>
    <row r="636" spans="1:9">
      <c r="A636" s="110" t="s">
        <v>36</v>
      </c>
      <c r="B636" s="111"/>
      <c r="C636" s="111"/>
      <c r="D636" s="111"/>
      <c r="E636" s="111"/>
      <c r="F636" s="111"/>
      <c r="G636" s="111"/>
      <c r="H636" s="111"/>
      <c r="I636" s="112"/>
    </row>
    <row r="637" spans="1:9">
      <c r="A637" s="65" t="s">
        <v>24</v>
      </c>
      <c r="B637" s="111"/>
      <c r="C637" s="111"/>
      <c r="D637" s="111"/>
      <c r="E637" s="111"/>
      <c r="F637" s="111"/>
      <c r="G637" s="111"/>
      <c r="H637" s="111"/>
      <c r="I637" s="112"/>
    </row>
    <row r="638" spans="1:9" ht="15">
      <c r="A638" s="86" t="s">
        <v>23</v>
      </c>
      <c r="B638" s="87"/>
      <c r="C638" s="87"/>
      <c r="D638" s="87"/>
      <c r="E638" s="87"/>
      <c r="F638" s="87"/>
      <c r="G638" s="87"/>
      <c r="H638" s="87"/>
      <c r="I638" s="88"/>
    </row>
    <row r="639" spans="1:9" ht="15">
      <c r="A639" s="89" t="s">
        <v>18</v>
      </c>
      <c r="B639" s="90"/>
      <c r="C639" s="90"/>
      <c r="D639" s="90"/>
      <c r="E639" s="90"/>
      <c r="F639" s="90"/>
      <c r="G639" s="90"/>
      <c r="H639" s="90"/>
      <c r="I639" s="91"/>
    </row>
    <row r="640" spans="1:9">
      <c r="A640" s="95" t="s">
        <v>47</v>
      </c>
      <c r="B640" s="96"/>
      <c r="C640" s="96"/>
      <c r="D640" s="96"/>
      <c r="E640" s="96"/>
      <c r="F640" s="96"/>
      <c r="G640" s="97"/>
      <c r="H640" s="98" t="s">
        <v>40</v>
      </c>
      <c r="I640" s="99"/>
    </row>
    <row r="641" spans="1:9">
      <c r="A641" s="100" t="s">
        <v>29</v>
      </c>
      <c r="B641" s="101"/>
      <c r="C641" s="101"/>
      <c r="D641" s="101"/>
      <c r="E641" s="101"/>
      <c r="F641" s="102"/>
      <c r="G641" s="92" t="s">
        <v>30</v>
      </c>
      <c r="H641" s="93"/>
      <c r="I641" s="94"/>
    </row>
    <row r="642" spans="1:9">
      <c r="A642" s="92" t="s">
        <v>27</v>
      </c>
      <c r="B642" s="93"/>
      <c r="C642" s="93"/>
      <c r="D642" s="93"/>
      <c r="E642" s="94"/>
      <c r="F642" s="100" t="s">
        <v>32</v>
      </c>
      <c r="G642" s="102"/>
      <c r="H642" s="100" t="s">
        <v>31</v>
      </c>
      <c r="I642" s="102"/>
    </row>
    <row r="643" spans="1:9">
      <c r="A643" s="92" t="s">
        <v>28</v>
      </c>
      <c r="B643" s="93"/>
      <c r="C643" s="93"/>
      <c r="D643" s="94"/>
      <c r="E643" s="92" t="s">
        <v>26</v>
      </c>
      <c r="F643" s="94"/>
      <c r="G643" s="92" t="s">
        <v>25</v>
      </c>
      <c r="H643" s="93"/>
      <c r="I643" s="94"/>
    </row>
    <row r="644" spans="1:9">
      <c r="A644" s="65" t="s">
        <v>48</v>
      </c>
      <c r="B644" s="66"/>
      <c r="C644" s="67" t="s">
        <v>55</v>
      </c>
      <c r="D644" s="68"/>
      <c r="E644" s="68"/>
      <c r="F644" s="69"/>
      <c r="G644" s="66" t="s">
        <v>71</v>
      </c>
      <c r="H644" s="66"/>
      <c r="I644" s="70"/>
    </row>
    <row r="645" spans="1:9">
      <c r="A645" s="71" t="s">
        <v>70</v>
      </c>
      <c r="B645" s="72"/>
      <c r="C645" s="72"/>
      <c r="D645" s="72"/>
      <c r="E645" s="72"/>
      <c r="F645" s="72"/>
      <c r="G645" s="72"/>
      <c r="H645" s="72"/>
      <c r="I645" s="73"/>
    </row>
    <row r="646" spans="1:9" ht="15.75">
      <c r="A646" s="7"/>
      <c r="B646" s="74" t="s">
        <v>0</v>
      </c>
      <c r="C646" s="74"/>
      <c r="D646" s="74"/>
      <c r="E646" s="54">
        <f>E647+E648</f>
        <v>1008.4</v>
      </c>
      <c r="F646" s="75" t="s">
        <v>19</v>
      </c>
      <c r="G646" s="76"/>
      <c r="H646" s="77" t="s">
        <v>74</v>
      </c>
      <c r="I646" s="78"/>
    </row>
    <row r="647" spans="1:9" ht="15.75">
      <c r="A647" s="1"/>
      <c r="B647" s="79" t="s">
        <v>1</v>
      </c>
      <c r="C647" s="80"/>
      <c r="D647" s="81"/>
      <c r="E647" s="38">
        <v>116</v>
      </c>
      <c r="F647" s="20"/>
      <c r="G647" s="21"/>
      <c r="H647" s="113" t="s">
        <v>75</v>
      </c>
      <c r="I647" s="114"/>
    </row>
    <row r="648" spans="1:9">
      <c r="A648" s="1"/>
      <c r="B648" s="79" t="s">
        <v>2</v>
      </c>
      <c r="C648" s="80"/>
      <c r="D648" s="81"/>
      <c r="E648" s="39">
        <f>D666</f>
        <v>892.4</v>
      </c>
      <c r="F648" s="62" t="s">
        <v>49</v>
      </c>
      <c r="G648" s="62"/>
      <c r="H648" s="63">
        <v>2.5</v>
      </c>
      <c r="I648" s="63"/>
    </row>
    <row r="649" spans="1:9">
      <c r="A649" s="1"/>
      <c r="B649" s="1"/>
      <c r="C649" s="1"/>
      <c r="D649" s="1"/>
      <c r="E649" s="1"/>
      <c r="F649" s="1"/>
      <c r="G649" s="1"/>
      <c r="H649" s="1"/>
      <c r="I649" s="1"/>
    </row>
    <row r="650" spans="1:9">
      <c r="A650" s="1"/>
      <c r="B650" s="10" t="s">
        <v>3</v>
      </c>
      <c r="C650" s="10" t="s">
        <v>6</v>
      </c>
      <c r="D650" s="10" t="s">
        <v>7</v>
      </c>
      <c r="E650" s="41" t="s">
        <v>4</v>
      </c>
      <c r="F650" s="41" t="s">
        <v>8</v>
      </c>
      <c r="G650" s="41" t="s">
        <v>5</v>
      </c>
      <c r="H650" s="24"/>
      <c r="I650" s="23"/>
    </row>
    <row r="651" spans="1:9">
      <c r="A651" s="1"/>
      <c r="B651" s="42" t="s">
        <v>11</v>
      </c>
      <c r="C651" s="42">
        <v>75</v>
      </c>
      <c r="D651" s="8">
        <v>0</v>
      </c>
      <c r="E651" s="17">
        <f>IF(D651="","",D651/D666)</f>
        <v>0</v>
      </c>
      <c r="F651" s="17">
        <f>IF(E651="","",SUM(E651:E651))</f>
        <v>0</v>
      </c>
      <c r="G651" s="17">
        <f t="shared" ref="G651:G665" si="10">IF(F651="","",1-F651)</f>
        <v>1</v>
      </c>
      <c r="H651" s="24"/>
      <c r="I651" s="23"/>
    </row>
    <row r="652" spans="1:9">
      <c r="A652" s="14">
        <f>SUM(D651:D664)</f>
        <v>830.6</v>
      </c>
      <c r="B652" s="42" t="s">
        <v>12</v>
      </c>
      <c r="C652" s="42">
        <v>50</v>
      </c>
      <c r="D652" s="8">
        <v>0</v>
      </c>
      <c r="E652" s="17">
        <f>IF(D652="","",D652/D666)</f>
        <v>0</v>
      </c>
      <c r="F652" s="17">
        <f>IF(E652="","",SUM(E651:E652))</f>
        <v>0</v>
      </c>
      <c r="G652" s="17">
        <f t="shared" si="10"/>
        <v>1</v>
      </c>
      <c r="H652" s="16"/>
      <c r="I652" s="25"/>
    </row>
    <row r="653" spans="1:9">
      <c r="A653" s="1"/>
      <c r="B653" s="11" t="s">
        <v>13</v>
      </c>
      <c r="C653" s="42">
        <v>37.5</v>
      </c>
      <c r="D653" s="8">
        <v>0</v>
      </c>
      <c r="E653" s="17">
        <f>IF(D653="","",D653/D666)</f>
        <v>0</v>
      </c>
      <c r="F653" s="17">
        <f>IF(E653="","",SUM(E651:E653))</f>
        <v>0</v>
      </c>
      <c r="G653" s="17">
        <f t="shared" si="10"/>
        <v>1</v>
      </c>
      <c r="H653" s="16"/>
      <c r="I653" s="1"/>
    </row>
    <row r="654" spans="1:9">
      <c r="A654" s="1"/>
      <c r="B654" s="42" t="s">
        <v>14</v>
      </c>
      <c r="C654" s="42">
        <v>25</v>
      </c>
      <c r="D654" s="8">
        <v>0</v>
      </c>
      <c r="E654" s="17">
        <f>IF(D654="","",D654/D666)</f>
        <v>0</v>
      </c>
      <c r="F654" s="17">
        <f>IF(E654="","",SUM(E651:E654))</f>
        <v>0</v>
      </c>
      <c r="G654" s="17">
        <f t="shared" si="10"/>
        <v>1</v>
      </c>
      <c r="H654" s="1"/>
      <c r="I654" s="1"/>
    </row>
    <row r="655" spans="1:9">
      <c r="A655" s="1"/>
      <c r="B655" s="42" t="s">
        <v>15</v>
      </c>
      <c r="C655" s="42">
        <v>19</v>
      </c>
      <c r="D655" s="8">
        <v>0</v>
      </c>
      <c r="E655" s="17">
        <f>IF(D655="","",D655/D666)</f>
        <v>0</v>
      </c>
      <c r="F655" s="17">
        <f>IF(E655="","",SUM(E651:E655))</f>
        <v>0</v>
      </c>
      <c r="G655" s="17">
        <f t="shared" si="10"/>
        <v>1</v>
      </c>
      <c r="H655" s="15"/>
      <c r="I655" s="1"/>
    </row>
    <row r="656" spans="1:9">
      <c r="A656" s="1"/>
      <c r="B656" s="42" t="s">
        <v>17</v>
      </c>
      <c r="C656" s="42">
        <v>12.7</v>
      </c>
      <c r="D656" s="8">
        <v>0</v>
      </c>
      <c r="E656" s="17">
        <f>IF(D656="","",D656/D666)</f>
        <v>0</v>
      </c>
      <c r="F656" s="17">
        <f>IF(E656="","",SUM(E651:E656))</f>
        <v>0</v>
      </c>
      <c r="G656" s="17">
        <f t="shared" si="10"/>
        <v>1</v>
      </c>
      <c r="H656" s="59" t="s">
        <v>50</v>
      </c>
      <c r="I656" s="59"/>
    </row>
    <row r="657" spans="1:9">
      <c r="A657" s="1"/>
      <c r="B657" s="42" t="s">
        <v>16</v>
      </c>
      <c r="C657" s="42">
        <v>9.5</v>
      </c>
      <c r="D657" s="8">
        <v>0</v>
      </c>
      <c r="E657" s="17">
        <f>IF(D657="","",D657/D666)</f>
        <v>0</v>
      </c>
      <c r="F657" s="17">
        <f>IF(E657="","",SUM(E651:E657))</f>
        <v>0</v>
      </c>
      <c r="G657" s="17">
        <f t="shared" si="10"/>
        <v>1</v>
      </c>
      <c r="H657" s="1"/>
      <c r="I657" s="1"/>
    </row>
    <row r="658" spans="1:9" ht="15">
      <c r="A658" s="1"/>
      <c r="B658" s="43">
        <v>4</v>
      </c>
      <c r="C658" s="43">
        <v>4.75</v>
      </c>
      <c r="D658" s="8">
        <v>58.7</v>
      </c>
      <c r="E658" s="17">
        <f>IF(D658="","",D658/D666)</f>
        <v>6.5777678171223666E-2</v>
      </c>
      <c r="F658" s="17">
        <f>IF(E658="","",SUM(E651:E658))</f>
        <v>6.5777678171223666E-2</v>
      </c>
      <c r="G658" s="17">
        <f t="shared" si="10"/>
        <v>0.93422232182877629</v>
      </c>
      <c r="H658" s="60" t="s">
        <v>68</v>
      </c>
      <c r="I658" s="61"/>
    </row>
    <row r="659" spans="1:9">
      <c r="A659" s="1"/>
      <c r="B659" s="43">
        <v>10</v>
      </c>
      <c r="C659" s="43">
        <v>2</v>
      </c>
      <c r="D659" s="8">
        <v>187.4</v>
      </c>
      <c r="E659" s="17">
        <f>IF(D659="","",D659/D666)</f>
        <v>0.209995517705065</v>
      </c>
      <c r="F659" s="17">
        <f>IF(E659="","",SUM(E651:E659))</f>
        <v>0.27577319587628868</v>
      </c>
      <c r="G659" s="17">
        <f t="shared" si="10"/>
        <v>0.72422680412371132</v>
      </c>
      <c r="H659" s="34"/>
      <c r="I659" s="48"/>
    </row>
    <row r="660" spans="1:9">
      <c r="A660" s="1"/>
      <c r="B660" s="43">
        <v>20</v>
      </c>
      <c r="C660" s="43">
        <v>0.85</v>
      </c>
      <c r="D660" s="8">
        <v>173.3</v>
      </c>
      <c r="E660" s="17">
        <f>IF(D660="","",D660/D666)</f>
        <v>0.19419542805916631</v>
      </c>
      <c r="F660" s="17">
        <f>IF(E660="","",SUM(E651:E660))</f>
        <v>0.46996862393545502</v>
      </c>
      <c r="G660" s="17">
        <f t="shared" si="10"/>
        <v>0.53003137606454498</v>
      </c>
      <c r="H660" s="34"/>
      <c r="I660" s="49"/>
    </row>
    <row r="661" spans="1:9">
      <c r="A661" s="1"/>
      <c r="B661" s="2">
        <v>40</v>
      </c>
      <c r="C661" s="2">
        <v>0.42499999999999999</v>
      </c>
      <c r="D661" s="26">
        <v>121.8</v>
      </c>
      <c r="E661" s="27">
        <f>IF(D661="","",D661/D666)</f>
        <v>0.13648588077095472</v>
      </c>
      <c r="F661" s="27">
        <f>IF(E661="","",SUM(E651:E661))</f>
        <v>0.60645450470640971</v>
      </c>
      <c r="G661" s="27">
        <f t="shared" si="10"/>
        <v>0.39354549529359029</v>
      </c>
      <c r="H661" s="1"/>
      <c r="I661" s="12"/>
    </row>
    <row r="662" spans="1:9">
      <c r="A662" s="1"/>
      <c r="B662" s="43">
        <v>60</v>
      </c>
      <c r="C662" s="2">
        <v>0.25</v>
      </c>
      <c r="D662" s="8">
        <v>78.8</v>
      </c>
      <c r="E662" s="17">
        <f>IF(D662="","",D662/D666)</f>
        <v>8.8301210219632456E-2</v>
      </c>
      <c r="F662" s="17">
        <f>IF(E662="","",SUM(E651:E662))</f>
        <v>0.69475571492604216</v>
      </c>
      <c r="G662" s="17">
        <f t="shared" si="10"/>
        <v>0.30524428507395784</v>
      </c>
      <c r="H662" s="45"/>
      <c r="I662" s="35"/>
    </row>
    <row r="663" spans="1:9">
      <c r="A663" s="1"/>
      <c r="B663" s="43">
        <v>100</v>
      </c>
      <c r="C663" s="2">
        <v>0.15</v>
      </c>
      <c r="D663" s="8">
        <v>98.6</v>
      </c>
      <c r="E663" s="17">
        <f>IF(D663="","",D663/D666)</f>
        <v>0.11048857014791573</v>
      </c>
      <c r="F663" s="17">
        <f>IF(E663="","",SUM(E651:E663))</f>
        <v>0.80524428507395784</v>
      </c>
      <c r="G663" s="17">
        <f t="shared" si="10"/>
        <v>0.19475571492604216</v>
      </c>
      <c r="H663" s="45"/>
      <c r="I663" s="35"/>
    </row>
    <row r="664" spans="1:9">
      <c r="A664" s="1"/>
      <c r="B664" s="43">
        <v>200</v>
      </c>
      <c r="C664" s="2">
        <v>7.4999999999999997E-2</v>
      </c>
      <c r="D664" s="8">
        <v>112</v>
      </c>
      <c r="E664" s="17">
        <f>IF(D664="","",D664/D666)</f>
        <v>0.12550425818018826</v>
      </c>
      <c r="F664" s="17">
        <f>IF(E664="","",SUM(E651:E664))</f>
        <v>0.93074854325414613</v>
      </c>
      <c r="G664" s="17">
        <f t="shared" si="10"/>
        <v>6.9251456745853868E-2</v>
      </c>
      <c r="H664" s="34"/>
      <c r="I664" s="50"/>
    </row>
    <row r="665" spans="1:9">
      <c r="A665" s="1"/>
      <c r="B665" s="43" t="s">
        <v>9</v>
      </c>
      <c r="C665" s="43"/>
      <c r="D665" s="26">
        <v>61.8</v>
      </c>
      <c r="E665" s="27">
        <f>IF(D665="","",D665/D666)</f>
        <v>6.9251456745853882E-2</v>
      </c>
      <c r="F665" s="18">
        <f>IF(E665="","",SUM(E651:E665))</f>
        <v>1</v>
      </c>
      <c r="G665" s="17">
        <f t="shared" si="10"/>
        <v>0</v>
      </c>
      <c r="H665" s="36"/>
      <c r="I665" s="35"/>
    </row>
    <row r="666" spans="1:9">
      <c r="A666" s="1"/>
      <c r="B666" s="37" t="s">
        <v>10</v>
      </c>
      <c r="C666" s="43"/>
      <c r="D666" s="22">
        <f>SUM(D651:D665)</f>
        <v>892.4</v>
      </c>
      <c r="E666" s="17">
        <f>SUM(E651:E665)</f>
        <v>1</v>
      </c>
      <c r="F666" s="19"/>
      <c r="G666" s="19"/>
      <c r="H666" s="44"/>
      <c r="I666" s="51"/>
    </row>
    <row r="667" spans="1:9">
      <c r="A667" s="1"/>
      <c r="B667" s="1"/>
      <c r="C667" s="1"/>
      <c r="D667" s="1"/>
      <c r="E667" s="1"/>
      <c r="F667" s="1"/>
      <c r="G667" s="1"/>
      <c r="H667" s="1"/>
      <c r="I667" s="9"/>
    </row>
    <row r="668" spans="1:9" ht="13.5">
      <c r="A668" s="1"/>
      <c r="B668" s="46"/>
      <c r="C668" s="3"/>
      <c r="D668" s="46"/>
      <c r="E668" s="3"/>
      <c r="F668" s="46"/>
      <c r="G668" s="4"/>
      <c r="H668" s="35"/>
      <c r="I668" s="9"/>
    </row>
    <row r="669" spans="1:9" ht="13.5">
      <c r="A669" s="1"/>
      <c r="B669" s="5"/>
      <c r="C669" s="3"/>
      <c r="D669" s="46"/>
      <c r="E669" s="3"/>
      <c r="F669" s="46"/>
      <c r="G669" s="1"/>
      <c r="H669" s="1"/>
      <c r="I669" s="9"/>
    </row>
    <row r="670" spans="1:9">
      <c r="A670" s="1"/>
      <c r="B670" s="1"/>
      <c r="C670" s="1"/>
      <c r="D670" s="1"/>
      <c r="E670" s="1"/>
      <c r="F670" s="1"/>
      <c r="G670" s="1"/>
      <c r="H670" s="1"/>
      <c r="I670" s="9"/>
    </row>
    <row r="671" spans="1:9">
      <c r="A671" s="1"/>
      <c r="B671" s="1"/>
      <c r="C671" s="1"/>
      <c r="D671" s="1"/>
      <c r="E671" s="1"/>
      <c r="F671" s="1"/>
      <c r="G671" s="1"/>
      <c r="H671" s="1"/>
      <c r="I671" s="9"/>
    </row>
    <row r="672" spans="1:9">
      <c r="A672" s="1"/>
      <c r="B672" s="1"/>
      <c r="C672" s="1"/>
      <c r="D672" s="1"/>
      <c r="E672" s="1"/>
      <c r="F672" s="1"/>
      <c r="G672" s="1"/>
      <c r="H672" s="1"/>
      <c r="I672" s="6"/>
    </row>
    <row r="673" spans="1:9">
      <c r="A673" s="1"/>
      <c r="B673" s="1"/>
      <c r="C673" s="1"/>
      <c r="D673" s="1"/>
      <c r="E673" s="1"/>
      <c r="F673" s="1"/>
      <c r="G673" s="1"/>
      <c r="H673" s="1"/>
      <c r="I673" s="13"/>
    </row>
    <row r="674" spans="1:9">
      <c r="A674" s="1"/>
      <c r="B674" s="1"/>
      <c r="C674" s="1"/>
      <c r="D674" s="1"/>
      <c r="E674" s="1"/>
      <c r="F674" s="1"/>
      <c r="G674" s="1"/>
      <c r="H674" s="1"/>
      <c r="I674" s="13"/>
    </row>
    <row r="675" spans="1:9">
      <c r="A675" s="1"/>
      <c r="B675" s="1"/>
      <c r="C675" s="1"/>
      <c r="D675" s="1"/>
      <c r="E675" s="1"/>
      <c r="F675" s="1"/>
      <c r="G675" s="1"/>
      <c r="H675" s="1"/>
      <c r="I675" s="9"/>
    </row>
    <row r="676" spans="1:9">
      <c r="A676" s="1"/>
      <c r="B676" s="1"/>
      <c r="C676" s="1"/>
      <c r="D676" s="1"/>
      <c r="E676" s="1"/>
      <c r="F676" s="1"/>
      <c r="G676" s="1"/>
      <c r="H676" s="1"/>
      <c r="I676" s="1"/>
    </row>
    <row r="677" spans="1:9">
      <c r="A677" s="1"/>
      <c r="B677" s="1"/>
      <c r="C677" s="1"/>
      <c r="D677" s="1"/>
      <c r="E677" s="1"/>
      <c r="F677" s="1"/>
      <c r="G677" s="1"/>
      <c r="H677" s="1"/>
      <c r="I677" s="13"/>
    </row>
    <row r="678" spans="1:9">
      <c r="A678" s="1"/>
      <c r="B678" s="1"/>
      <c r="C678" s="1"/>
      <c r="D678" s="1"/>
      <c r="E678" s="1"/>
      <c r="F678" s="1"/>
      <c r="G678" s="1"/>
      <c r="H678" s="1"/>
      <c r="I678" s="13"/>
    </row>
    <row r="679" spans="1:9">
      <c r="A679" s="1"/>
      <c r="B679" s="1"/>
      <c r="C679" s="1"/>
      <c r="D679" s="1"/>
      <c r="E679" s="1"/>
      <c r="F679" s="1"/>
      <c r="G679" s="1"/>
      <c r="H679" s="1"/>
      <c r="I679" s="9"/>
    </row>
    <row r="680" spans="1:9">
      <c r="A680" s="1"/>
      <c r="B680" s="1"/>
      <c r="C680" s="1"/>
      <c r="D680" s="1"/>
      <c r="E680" s="1"/>
      <c r="F680" s="1"/>
      <c r="G680" s="1"/>
      <c r="H680" s="1"/>
      <c r="I680" s="6"/>
    </row>
    <row r="681" spans="1:9">
      <c r="A681" s="1"/>
      <c r="B681" s="1"/>
      <c r="C681" s="1"/>
      <c r="D681" s="1"/>
      <c r="E681" s="1"/>
      <c r="F681" s="1"/>
      <c r="G681" s="1"/>
      <c r="H681" s="1"/>
      <c r="I681" s="6"/>
    </row>
    <row r="682" spans="1:9">
      <c r="A682" s="1"/>
      <c r="B682" s="1"/>
      <c r="C682" s="1"/>
      <c r="D682" s="1"/>
      <c r="E682" s="1"/>
      <c r="F682" s="1"/>
      <c r="G682" s="1"/>
      <c r="H682" s="1"/>
      <c r="I682" s="6"/>
    </row>
    <row r="683" spans="1:9">
      <c r="A683" s="1"/>
      <c r="B683" s="1"/>
      <c r="C683" s="1"/>
      <c r="D683" s="1"/>
      <c r="E683" s="1"/>
      <c r="F683" s="1"/>
      <c r="G683" s="1"/>
      <c r="H683" s="1"/>
      <c r="I683" s="6"/>
    </row>
    <row r="684" spans="1:9">
      <c r="A684" s="1"/>
      <c r="B684" s="1"/>
      <c r="C684" s="1"/>
      <c r="D684" s="1"/>
      <c r="E684" s="1"/>
      <c r="F684" s="1"/>
      <c r="G684" s="1"/>
      <c r="H684" s="1"/>
      <c r="I684" s="6"/>
    </row>
    <row r="685" spans="1:9">
      <c r="A685" s="1"/>
      <c r="B685" s="1"/>
      <c r="C685" s="1"/>
      <c r="D685" s="1"/>
      <c r="E685" s="1"/>
      <c r="F685" s="1"/>
      <c r="G685" s="1"/>
      <c r="H685" s="1"/>
      <c r="I685" s="6"/>
    </row>
    <row r="686" spans="1:9">
      <c r="A686" s="1"/>
      <c r="B686" s="1"/>
      <c r="C686" s="1"/>
      <c r="D686" s="1"/>
      <c r="E686" s="1"/>
      <c r="F686" s="1"/>
      <c r="G686" s="1"/>
      <c r="H686" s="1"/>
      <c r="I686" s="1"/>
    </row>
    <row r="687" spans="1:9">
      <c r="A687" s="1"/>
      <c r="B687" s="1"/>
      <c r="C687" s="1"/>
      <c r="D687" s="1"/>
      <c r="E687" s="1"/>
      <c r="F687" s="1"/>
      <c r="G687" s="1"/>
      <c r="H687" s="1"/>
      <c r="I687" s="1"/>
    </row>
    <row r="688" spans="1:9">
      <c r="A688" s="85" t="s">
        <v>46</v>
      </c>
      <c r="B688" s="85"/>
      <c r="C688" s="85"/>
      <c r="D688" s="85"/>
      <c r="E688" s="85"/>
      <c r="F688" s="85"/>
      <c r="G688" s="85"/>
      <c r="H688" s="85"/>
      <c r="I688" s="85"/>
    </row>
    <row r="689" spans="1:9">
      <c r="A689" s="1"/>
      <c r="B689" s="28"/>
      <c r="C689" s="28"/>
      <c r="D689" s="28"/>
      <c r="E689" s="28"/>
      <c r="F689" s="28"/>
      <c r="G689" s="28"/>
      <c r="H689" s="28"/>
      <c r="I689" s="28"/>
    </row>
    <row r="690" spans="1:9">
      <c r="A690" s="29" t="s">
        <v>37</v>
      </c>
      <c r="B690" s="29"/>
      <c r="C690" s="29"/>
      <c r="D690" s="29"/>
      <c r="E690" s="1"/>
      <c r="F690" s="116" t="s">
        <v>45</v>
      </c>
      <c r="G690" s="116"/>
      <c r="H690" s="116"/>
      <c r="I690" s="116"/>
    </row>
    <row r="691" spans="1:9">
      <c r="A691" s="52" t="s">
        <v>41</v>
      </c>
      <c r="B691" s="55"/>
      <c r="C691" s="55"/>
      <c r="D691" s="45"/>
      <c r="E691" s="1"/>
      <c r="F691" s="13"/>
      <c r="G691" s="55" t="s">
        <v>38</v>
      </c>
      <c r="H691" s="55"/>
      <c r="I691" s="55"/>
    </row>
    <row r="692" spans="1:9">
      <c r="A692" s="53" t="s">
        <v>43</v>
      </c>
      <c r="B692" s="30"/>
      <c r="C692" s="55"/>
      <c r="D692" s="45"/>
      <c r="E692" s="1"/>
      <c r="F692" s="115" t="s">
        <v>39</v>
      </c>
      <c r="G692" s="115"/>
      <c r="H692" s="115"/>
      <c r="I692" s="55"/>
    </row>
    <row r="693" spans="1:9">
      <c r="A693" s="64" t="s">
        <v>42</v>
      </c>
      <c r="B693" s="64"/>
      <c r="C693" s="64"/>
      <c r="D693" s="64"/>
      <c r="E693" s="64"/>
      <c r="F693" s="64"/>
      <c r="G693" s="64"/>
      <c r="H693" s="64"/>
      <c r="I693" s="64"/>
    </row>
    <row r="694" spans="1:9" ht="15">
      <c r="A694" s="82" t="s">
        <v>44</v>
      </c>
      <c r="B694" s="83"/>
      <c r="C694" s="83"/>
      <c r="D694" s="83"/>
      <c r="E694" s="83"/>
      <c r="F694" s="83"/>
      <c r="G694" s="83"/>
      <c r="H694" s="83"/>
      <c r="I694" s="84"/>
    </row>
    <row r="695" spans="1:9" ht="14.25">
      <c r="A695" s="103" t="s">
        <v>34</v>
      </c>
      <c r="B695" s="104"/>
      <c r="C695" s="104"/>
      <c r="D695" s="104"/>
      <c r="E695" s="104"/>
      <c r="F695" s="104"/>
      <c r="G695" s="104"/>
      <c r="H695" s="104"/>
      <c r="I695" s="105"/>
    </row>
    <row r="696" spans="1:9" ht="14.25">
      <c r="A696" s="103" t="s">
        <v>33</v>
      </c>
      <c r="B696" s="104"/>
      <c r="C696" s="104"/>
      <c r="D696" s="104"/>
      <c r="E696" s="104"/>
      <c r="F696" s="104"/>
      <c r="G696" s="104"/>
      <c r="H696" s="104"/>
      <c r="I696" s="105"/>
    </row>
    <row r="697" spans="1:9" ht="14.25">
      <c r="A697" s="103" t="s">
        <v>35</v>
      </c>
      <c r="B697" s="104"/>
      <c r="C697" s="104"/>
      <c r="D697" s="104"/>
      <c r="E697" s="104"/>
      <c r="F697" s="104"/>
      <c r="G697" s="104"/>
      <c r="H697" s="104"/>
      <c r="I697" s="105"/>
    </row>
    <row r="698" spans="1:9">
      <c r="A698" s="106" t="s">
        <v>20</v>
      </c>
      <c r="B698" s="107"/>
      <c r="C698" s="71" t="s">
        <v>21</v>
      </c>
      <c r="D698" s="108"/>
      <c r="E698" s="108"/>
      <c r="F698" s="109"/>
      <c r="G698" s="72" t="s">
        <v>22</v>
      </c>
      <c r="H698" s="108"/>
      <c r="I698" s="109"/>
    </row>
    <row r="699" spans="1:9">
      <c r="A699" s="110" t="s">
        <v>36</v>
      </c>
      <c r="B699" s="111"/>
      <c r="C699" s="111"/>
      <c r="D699" s="111"/>
      <c r="E699" s="111"/>
      <c r="F699" s="111"/>
      <c r="G699" s="111"/>
      <c r="H699" s="111"/>
      <c r="I699" s="112"/>
    </row>
    <row r="700" spans="1:9">
      <c r="A700" s="65" t="s">
        <v>24</v>
      </c>
      <c r="B700" s="111"/>
      <c r="C700" s="111"/>
      <c r="D700" s="111"/>
      <c r="E700" s="111"/>
      <c r="F700" s="111"/>
      <c r="G700" s="111"/>
      <c r="H700" s="111"/>
      <c r="I700" s="112"/>
    </row>
    <row r="701" spans="1:9" ht="15">
      <c r="A701" s="86" t="s">
        <v>23</v>
      </c>
      <c r="B701" s="87"/>
      <c r="C701" s="87"/>
      <c r="D701" s="87"/>
      <c r="E701" s="87"/>
      <c r="F701" s="87"/>
      <c r="G701" s="87"/>
      <c r="H701" s="87"/>
      <c r="I701" s="88"/>
    </row>
    <row r="702" spans="1:9" ht="15">
      <c r="A702" s="89" t="s">
        <v>18</v>
      </c>
      <c r="B702" s="90"/>
      <c r="C702" s="90"/>
      <c r="D702" s="90"/>
      <c r="E702" s="90"/>
      <c r="F702" s="90"/>
      <c r="G702" s="90"/>
      <c r="H702" s="90"/>
      <c r="I702" s="91"/>
    </row>
    <row r="703" spans="1:9">
      <c r="A703" s="95" t="s">
        <v>47</v>
      </c>
      <c r="B703" s="96"/>
      <c r="C703" s="96"/>
      <c r="D703" s="96"/>
      <c r="E703" s="96"/>
      <c r="F703" s="96"/>
      <c r="G703" s="97"/>
      <c r="H703" s="98" t="s">
        <v>40</v>
      </c>
      <c r="I703" s="99"/>
    </row>
    <row r="704" spans="1:9">
      <c r="A704" s="100" t="s">
        <v>29</v>
      </c>
      <c r="B704" s="101"/>
      <c r="C704" s="101"/>
      <c r="D704" s="101"/>
      <c r="E704" s="101"/>
      <c r="F704" s="102"/>
      <c r="G704" s="92" t="s">
        <v>30</v>
      </c>
      <c r="H704" s="93"/>
      <c r="I704" s="94"/>
    </row>
    <row r="705" spans="1:9">
      <c r="A705" s="92" t="s">
        <v>27</v>
      </c>
      <c r="B705" s="93"/>
      <c r="C705" s="93"/>
      <c r="D705" s="93"/>
      <c r="E705" s="94"/>
      <c r="F705" s="100" t="s">
        <v>32</v>
      </c>
      <c r="G705" s="102"/>
      <c r="H705" s="100" t="s">
        <v>31</v>
      </c>
      <c r="I705" s="102"/>
    </row>
    <row r="706" spans="1:9">
      <c r="A706" s="92" t="s">
        <v>28</v>
      </c>
      <c r="B706" s="93"/>
      <c r="C706" s="93"/>
      <c r="D706" s="94"/>
      <c r="E706" s="92" t="s">
        <v>26</v>
      </c>
      <c r="F706" s="94"/>
      <c r="G706" s="92" t="s">
        <v>25</v>
      </c>
      <c r="H706" s="93"/>
      <c r="I706" s="94"/>
    </row>
    <row r="707" spans="1:9">
      <c r="A707" s="65" t="s">
        <v>48</v>
      </c>
      <c r="B707" s="66"/>
      <c r="C707" s="67" t="s">
        <v>67</v>
      </c>
      <c r="D707" s="68"/>
      <c r="E707" s="68"/>
      <c r="F707" s="69"/>
      <c r="G707" s="66" t="s">
        <v>71</v>
      </c>
      <c r="H707" s="66"/>
      <c r="I707" s="70"/>
    </row>
    <row r="708" spans="1:9">
      <c r="A708" s="71" t="s">
        <v>70</v>
      </c>
      <c r="B708" s="72"/>
      <c r="C708" s="72"/>
      <c r="D708" s="72"/>
      <c r="E708" s="72"/>
      <c r="F708" s="72"/>
      <c r="G708" s="72"/>
      <c r="H708" s="72"/>
      <c r="I708" s="73"/>
    </row>
    <row r="709" spans="1:9" ht="15.75">
      <c r="A709" s="7"/>
      <c r="B709" s="74" t="s">
        <v>0</v>
      </c>
      <c r="C709" s="74"/>
      <c r="D709" s="74"/>
      <c r="E709" s="54">
        <f>E710+E711</f>
        <v>1047.2000000000003</v>
      </c>
      <c r="F709" s="75" t="s">
        <v>19</v>
      </c>
      <c r="G709" s="76"/>
      <c r="H709" s="77" t="s">
        <v>74</v>
      </c>
      <c r="I709" s="78"/>
    </row>
    <row r="710" spans="1:9" ht="15.75">
      <c r="A710" s="1"/>
      <c r="B710" s="79" t="s">
        <v>1</v>
      </c>
      <c r="C710" s="80"/>
      <c r="D710" s="81"/>
      <c r="E710" s="38">
        <v>116</v>
      </c>
      <c r="F710" s="20"/>
      <c r="G710" s="21"/>
      <c r="H710" s="113" t="s">
        <v>75</v>
      </c>
      <c r="I710" s="114"/>
    </row>
    <row r="711" spans="1:9">
      <c r="A711" s="1"/>
      <c r="B711" s="79" t="s">
        <v>2</v>
      </c>
      <c r="C711" s="80"/>
      <c r="D711" s="81"/>
      <c r="E711" s="39">
        <f>D729</f>
        <v>931.20000000000016</v>
      </c>
      <c r="F711" s="62" t="s">
        <v>49</v>
      </c>
      <c r="G711" s="62"/>
      <c r="H711" s="63">
        <v>3.55</v>
      </c>
      <c r="I711" s="63"/>
    </row>
    <row r="712" spans="1:9">
      <c r="A712" s="1"/>
      <c r="B712" s="1"/>
      <c r="C712" s="1"/>
      <c r="D712" s="1"/>
      <c r="E712" s="1"/>
      <c r="F712" s="1"/>
      <c r="G712" s="1"/>
      <c r="H712" s="1"/>
      <c r="I712" s="1"/>
    </row>
    <row r="713" spans="1:9">
      <c r="A713" s="1"/>
      <c r="B713" s="10" t="s">
        <v>3</v>
      </c>
      <c r="C713" s="10" t="s">
        <v>6</v>
      </c>
      <c r="D713" s="10" t="s">
        <v>7</v>
      </c>
      <c r="E713" s="41" t="s">
        <v>4</v>
      </c>
      <c r="F713" s="41" t="s">
        <v>8</v>
      </c>
      <c r="G713" s="41" t="s">
        <v>5</v>
      </c>
      <c r="H713" s="24"/>
      <c r="I713" s="23"/>
    </row>
    <row r="714" spans="1:9">
      <c r="A714" s="1"/>
      <c r="B714" s="42" t="s">
        <v>11</v>
      </c>
      <c r="C714" s="42">
        <v>75</v>
      </c>
      <c r="D714" s="8">
        <v>0</v>
      </c>
      <c r="E714" s="17">
        <f>IF(D714="","",D714/D729)</f>
        <v>0</v>
      </c>
      <c r="F714" s="17">
        <f>IF(E714="","",SUM(E714:E714))</f>
        <v>0</v>
      </c>
      <c r="G714" s="17">
        <f t="shared" ref="G714:G728" si="11">IF(F714="","",1-F714)</f>
        <v>1</v>
      </c>
      <c r="H714" s="24"/>
      <c r="I714" s="23"/>
    </row>
    <row r="715" spans="1:9">
      <c r="A715" s="14">
        <f>SUM(D714:D727)</f>
        <v>885.60000000000014</v>
      </c>
      <c r="B715" s="42" t="s">
        <v>12</v>
      </c>
      <c r="C715" s="42">
        <v>50</v>
      </c>
      <c r="D715" s="8">
        <v>0</v>
      </c>
      <c r="E715" s="17">
        <f>IF(D715="","",D715/D729)</f>
        <v>0</v>
      </c>
      <c r="F715" s="17">
        <f>IF(E715="","",SUM(E714:E715))</f>
        <v>0</v>
      </c>
      <c r="G715" s="17">
        <f t="shared" si="11"/>
        <v>1</v>
      </c>
      <c r="H715" s="16"/>
      <c r="I715" s="25"/>
    </row>
    <row r="716" spans="1:9">
      <c r="A716" s="1"/>
      <c r="B716" s="11" t="s">
        <v>13</v>
      </c>
      <c r="C716" s="42">
        <v>37.5</v>
      </c>
      <c r="D716" s="8">
        <v>0</v>
      </c>
      <c r="E716" s="17">
        <f>IF(D716="","",D716/D729)</f>
        <v>0</v>
      </c>
      <c r="F716" s="17">
        <f>IF(E716="","",SUM(E714:E716))</f>
        <v>0</v>
      </c>
      <c r="G716" s="17">
        <f t="shared" si="11"/>
        <v>1</v>
      </c>
      <c r="H716" s="16"/>
      <c r="I716" s="1"/>
    </row>
    <row r="717" spans="1:9">
      <c r="A717" s="1"/>
      <c r="B717" s="42" t="s">
        <v>14</v>
      </c>
      <c r="C717" s="42">
        <v>25</v>
      </c>
      <c r="D717" s="8">
        <v>0</v>
      </c>
      <c r="E717" s="17">
        <f>IF(D717="","",D717/D729)</f>
        <v>0</v>
      </c>
      <c r="F717" s="17">
        <f>IF(E717="","",SUM(E714:E717))</f>
        <v>0</v>
      </c>
      <c r="G717" s="17">
        <f t="shared" si="11"/>
        <v>1</v>
      </c>
      <c r="H717" s="1"/>
      <c r="I717" s="1"/>
    </row>
    <row r="718" spans="1:9">
      <c r="A718" s="1"/>
      <c r="B718" s="42" t="s">
        <v>15</v>
      </c>
      <c r="C718" s="42">
        <v>19</v>
      </c>
      <c r="D718" s="8">
        <v>0</v>
      </c>
      <c r="E718" s="17">
        <f>IF(D718="","",D718/D729)</f>
        <v>0</v>
      </c>
      <c r="F718" s="17">
        <f>IF(E718="","",SUM(E714:E718))</f>
        <v>0</v>
      </c>
      <c r="G718" s="17">
        <f t="shared" si="11"/>
        <v>1</v>
      </c>
      <c r="H718" s="15"/>
      <c r="I718" s="1"/>
    </row>
    <row r="719" spans="1:9">
      <c r="A719" s="1"/>
      <c r="B719" s="42" t="s">
        <v>17</v>
      </c>
      <c r="C719" s="42">
        <v>12.7</v>
      </c>
      <c r="D719" s="8">
        <v>0</v>
      </c>
      <c r="E719" s="17">
        <f>IF(D719="","",D719/D729)</f>
        <v>0</v>
      </c>
      <c r="F719" s="17">
        <f>IF(E719="","",SUM(E714:E719))</f>
        <v>0</v>
      </c>
      <c r="G719" s="17">
        <f t="shared" si="11"/>
        <v>1</v>
      </c>
      <c r="H719" s="59" t="s">
        <v>50</v>
      </c>
      <c r="I719" s="59"/>
    </row>
    <row r="720" spans="1:9">
      <c r="A720" s="1"/>
      <c r="B720" s="42" t="s">
        <v>16</v>
      </c>
      <c r="C720" s="42">
        <v>9.5</v>
      </c>
      <c r="D720" s="8">
        <v>0</v>
      </c>
      <c r="E720" s="17">
        <f>IF(D720="","",D720/D729)</f>
        <v>0</v>
      </c>
      <c r="F720" s="17">
        <f>IF(E720="","",SUM(E714:E720))</f>
        <v>0</v>
      </c>
      <c r="G720" s="17">
        <f t="shared" si="11"/>
        <v>1</v>
      </c>
      <c r="H720" s="1"/>
      <c r="I720" s="1"/>
    </row>
    <row r="721" spans="1:9" ht="15">
      <c r="A721" s="1"/>
      <c r="B721" s="43">
        <v>4</v>
      </c>
      <c r="C721" s="43">
        <v>4.75</v>
      </c>
      <c r="D721" s="8">
        <v>34.400000000000006</v>
      </c>
      <c r="E721" s="17">
        <f>IF(D721="","",D721/D729)</f>
        <v>3.6941580756013746E-2</v>
      </c>
      <c r="F721" s="17">
        <f>IF(E721="","",SUM(E714:E721))</f>
        <v>3.6941580756013746E-2</v>
      </c>
      <c r="G721" s="17">
        <f t="shared" si="11"/>
        <v>0.96305841924398627</v>
      </c>
      <c r="H721" s="60" t="s">
        <v>62</v>
      </c>
      <c r="I721" s="61"/>
    </row>
    <row r="722" spans="1:9">
      <c r="A722" s="1"/>
      <c r="B722" s="43">
        <v>10</v>
      </c>
      <c r="C722" s="43">
        <v>2</v>
      </c>
      <c r="D722" s="8">
        <v>218</v>
      </c>
      <c r="E722" s="17">
        <f>IF(D722="","",D722/D729)</f>
        <v>0.23410652920962197</v>
      </c>
      <c r="F722" s="17">
        <f>IF(E722="","",SUM(E714:E722))</f>
        <v>0.27104810996563572</v>
      </c>
      <c r="G722" s="17">
        <f t="shared" si="11"/>
        <v>0.72895189003436434</v>
      </c>
      <c r="H722" s="34"/>
      <c r="I722" s="48"/>
    </row>
    <row r="723" spans="1:9">
      <c r="A723" s="1"/>
      <c r="B723" s="43">
        <v>20</v>
      </c>
      <c r="C723" s="43">
        <v>0.85</v>
      </c>
      <c r="D723" s="8">
        <v>202.60000000000002</v>
      </c>
      <c r="E723" s="17">
        <f>IF(D723="","",D723/D729)</f>
        <v>0.21756872852233675</v>
      </c>
      <c r="F723" s="17">
        <f>IF(E723="","",SUM(E714:E723))</f>
        <v>0.48861683848797244</v>
      </c>
      <c r="G723" s="17">
        <f t="shared" si="11"/>
        <v>0.51138316151202756</v>
      </c>
      <c r="H723" s="34"/>
      <c r="I723" s="49"/>
    </row>
    <row r="724" spans="1:9">
      <c r="A724" s="1"/>
      <c r="B724" s="2">
        <v>40</v>
      </c>
      <c r="C724" s="2">
        <v>0.42499999999999999</v>
      </c>
      <c r="D724" s="26">
        <v>132.1</v>
      </c>
      <c r="E724" s="27">
        <f>IF(D724="","",D724/D729)</f>
        <v>0.1418599656357388</v>
      </c>
      <c r="F724" s="27">
        <f>IF(E724="","",SUM(E714:E724))</f>
        <v>0.63047680412371121</v>
      </c>
      <c r="G724" s="27">
        <f t="shared" si="11"/>
        <v>0.36952319587628879</v>
      </c>
      <c r="H724" s="1"/>
      <c r="I724" s="12"/>
    </row>
    <row r="725" spans="1:9">
      <c r="A725" s="1"/>
      <c r="B725" s="43">
        <v>60</v>
      </c>
      <c r="C725" s="2">
        <v>0.25</v>
      </c>
      <c r="D725" s="8">
        <v>78.599999999999994</v>
      </c>
      <c r="E725" s="17">
        <f>IF(D725="","",D725/D729)</f>
        <v>8.4407216494845339E-2</v>
      </c>
      <c r="F725" s="17">
        <f>IF(E725="","",SUM(E714:E725))</f>
        <v>0.71488402061855649</v>
      </c>
      <c r="G725" s="17">
        <f t="shared" si="11"/>
        <v>0.28511597938144351</v>
      </c>
      <c r="H725" s="45"/>
      <c r="I725" s="35"/>
    </row>
    <row r="726" spans="1:9">
      <c r="A726" s="1"/>
      <c r="B726" s="43">
        <v>100</v>
      </c>
      <c r="C726" s="2">
        <v>0.15</v>
      </c>
      <c r="D726" s="8">
        <v>77.7</v>
      </c>
      <c r="E726" s="17">
        <f>IF(D726="","",D726/D729)</f>
        <v>8.3440721649484531E-2</v>
      </c>
      <c r="F726" s="17">
        <f>IF(E726="","",SUM(E714:E726))</f>
        <v>0.79832474226804107</v>
      </c>
      <c r="G726" s="17">
        <f t="shared" si="11"/>
        <v>0.20167525773195893</v>
      </c>
      <c r="H726" s="45"/>
      <c r="I726" s="35"/>
    </row>
    <row r="727" spans="1:9">
      <c r="A727" s="1"/>
      <c r="B727" s="43">
        <v>200</v>
      </c>
      <c r="C727" s="2">
        <v>7.4999999999999997E-2</v>
      </c>
      <c r="D727" s="8">
        <v>142.20000000000002</v>
      </c>
      <c r="E727" s="17">
        <f>IF(D727="","",D727/D729)</f>
        <v>0.15270618556701029</v>
      </c>
      <c r="F727" s="17">
        <f>IF(E727="","",SUM(E714:E727))</f>
        <v>0.95103092783505139</v>
      </c>
      <c r="G727" s="17">
        <f t="shared" si="11"/>
        <v>4.8969072164948613E-2</v>
      </c>
      <c r="H727" s="34"/>
      <c r="I727" s="50"/>
    </row>
    <row r="728" spans="1:9">
      <c r="A728" s="1"/>
      <c r="B728" s="43" t="s">
        <v>9</v>
      </c>
      <c r="C728" s="43"/>
      <c r="D728" s="26">
        <v>45.599999999999994</v>
      </c>
      <c r="E728" s="27">
        <f>IF(D728="","",D728/D729)</f>
        <v>4.8969072164948439E-2</v>
      </c>
      <c r="F728" s="18">
        <f>IF(E728="","",SUM(E714:E728))</f>
        <v>0.99999999999999978</v>
      </c>
      <c r="G728" s="17">
        <f t="shared" si="11"/>
        <v>2.2204460492503131E-16</v>
      </c>
      <c r="H728" s="36"/>
      <c r="I728" s="35"/>
    </row>
    <row r="729" spans="1:9">
      <c r="A729" s="1"/>
      <c r="B729" s="37" t="s">
        <v>10</v>
      </c>
      <c r="C729" s="43"/>
      <c r="D729" s="22">
        <f>SUM(D714:D728)</f>
        <v>931.20000000000016</v>
      </c>
      <c r="E729" s="17">
        <f>SUM(E714:E728)</f>
        <v>0.99999999999999978</v>
      </c>
      <c r="F729" s="19"/>
      <c r="G729" s="19"/>
      <c r="H729" s="44"/>
      <c r="I729" s="51"/>
    </row>
    <row r="730" spans="1:9">
      <c r="A730" s="1"/>
      <c r="B730" s="1"/>
      <c r="C730" s="1"/>
      <c r="D730" s="1"/>
      <c r="E730" s="1"/>
      <c r="F730" s="1"/>
      <c r="G730" s="1"/>
      <c r="H730" s="1"/>
      <c r="I730" s="9"/>
    </row>
    <row r="731" spans="1:9" ht="13.5">
      <c r="A731" s="1"/>
      <c r="B731" s="46"/>
      <c r="C731" s="3"/>
      <c r="D731" s="46"/>
      <c r="E731" s="3"/>
      <c r="F731" s="46"/>
      <c r="G731" s="4"/>
      <c r="H731" s="35"/>
      <c r="I731" s="9"/>
    </row>
    <row r="732" spans="1:9" ht="13.5">
      <c r="A732" s="1"/>
      <c r="B732" s="5"/>
      <c r="C732" s="3"/>
      <c r="D732" s="46"/>
      <c r="E732" s="3"/>
      <c r="F732" s="46"/>
      <c r="G732" s="1"/>
      <c r="H732" s="1"/>
      <c r="I732" s="9"/>
    </row>
    <row r="733" spans="1:9">
      <c r="A733" s="1"/>
      <c r="B733" s="1"/>
      <c r="C733" s="1"/>
      <c r="D733" s="1"/>
      <c r="E733" s="1"/>
      <c r="F733" s="1"/>
      <c r="G733" s="1"/>
      <c r="H733" s="1"/>
      <c r="I733" s="9"/>
    </row>
    <row r="734" spans="1:9">
      <c r="A734" s="1"/>
      <c r="B734" s="1"/>
      <c r="C734" s="1"/>
      <c r="D734" s="1"/>
      <c r="E734" s="1"/>
      <c r="F734" s="1"/>
      <c r="G734" s="1"/>
      <c r="H734" s="1"/>
      <c r="I734" s="9"/>
    </row>
    <row r="735" spans="1:9">
      <c r="A735" s="1"/>
      <c r="B735" s="1"/>
      <c r="C735" s="1"/>
      <c r="D735" s="1"/>
      <c r="E735" s="1"/>
      <c r="F735" s="1"/>
      <c r="G735" s="1"/>
      <c r="H735" s="1"/>
      <c r="I735" s="6"/>
    </row>
    <row r="736" spans="1:9">
      <c r="A736" s="1"/>
      <c r="B736" s="1"/>
      <c r="C736" s="1"/>
      <c r="D736" s="1"/>
      <c r="E736" s="1"/>
      <c r="F736" s="1"/>
      <c r="G736" s="1"/>
      <c r="H736" s="1"/>
      <c r="I736" s="13"/>
    </row>
    <row r="737" spans="1:9">
      <c r="A737" s="1"/>
      <c r="B737" s="1"/>
      <c r="C737" s="1"/>
      <c r="D737" s="1"/>
      <c r="E737" s="1"/>
      <c r="F737" s="1"/>
      <c r="G737" s="1"/>
      <c r="H737" s="1"/>
      <c r="I737" s="13"/>
    </row>
    <row r="738" spans="1:9">
      <c r="A738" s="1"/>
      <c r="B738" s="1"/>
      <c r="C738" s="1"/>
      <c r="D738" s="1"/>
      <c r="E738" s="1"/>
      <c r="F738" s="1"/>
      <c r="G738" s="1"/>
      <c r="H738" s="1"/>
      <c r="I738" s="9"/>
    </row>
    <row r="739" spans="1:9">
      <c r="A739" s="1"/>
      <c r="B739" s="1"/>
      <c r="C739" s="1"/>
      <c r="D739" s="1"/>
      <c r="E739" s="1"/>
      <c r="F739" s="1"/>
      <c r="G739" s="1"/>
      <c r="H739" s="1"/>
      <c r="I739" s="1"/>
    </row>
    <row r="740" spans="1:9">
      <c r="A740" s="1"/>
      <c r="B740" s="1"/>
      <c r="C740" s="1"/>
      <c r="D740" s="1"/>
      <c r="E740" s="1"/>
      <c r="F740" s="1"/>
      <c r="G740" s="1"/>
      <c r="H740" s="1"/>
      <c r="I740" s="13"/>
    </row>
    <row r="741" spans="1:9">
      <c r="A741" s="1"/>
      <c r="B741" s="1"/>
      <c r="C741" s="1"/>
      <c r="D741" s="1"/>
      <c r="E741" s="1"/>
      <c r="F741" s="1"/>
      <c r="G741" s="1"/>
      <c r="H741" s="1"/>
      <c r="I741" s="13"/>
    </row>
    <row r="742" spans="1:9">
      <c r="A742" s="1"/>
      <c r="B742" s="1"/>
      <c r="C742" s="1"/>
      <c r="D742" s="1"/>
      <c r="E742" s="1"/>
      <c r="F742" s="1"/>
      <c r="G742" s="1"/>
      <c r="H742" s="1"/>
      <c r="I742" s="9"/>
    </row>
    <row r="743" spans="1:9">
      <c r="A743" s="1"/>
      <c r="B743" s="1"/>
      <c r="C743" s="1"/>
      <c r="D743" s="1"/>
      <c r="E743" s="1"/>
      <c r="F743" s="1"/>
      <c r="G743" s="1"/>
      <c r="H743" s="1"/>
      <c r="I743" s="6"/>
    </row>
    <row r="744" spans="1:9">
      <c r="A744" s="1"/>
      <c r="B744" s="1"/>
      <c r="C744" s="1"/>
      <c r="D744" s="1"/>
      <c r="E744" s="1"/>
      <c r="F744" s="1"/>
      <c r="G744" s="1"/>
      <c r="H744" s="1"/>
      <c r="I744" s="6"/>
    </row>
    <row r="745" spans="1:9">
      <c r="A745" s="1"/>
      <c r="B745" s="1"/>
      <c r="C745" s="1"/>
      <c r="D745" s="1"/>
      <c r="E745" s="1"/>
      <c r="F745" s="1"/>
      <c r="G745" s="1"/>
      <c r="H745" s="1"/>
      <c r="I745" s="6"/>
    </row>
    <row r="746" spans="1:9">
      <c r="A746" s="1"/>
      <c r="B746" s="1"/>
      <c r="C746" s="1"/>
      <c r="D746" s="1"/>
      <c r="E746" s="1"/>
      <c r="F746" s="1"/>
      <c r="G746" s="1"/>
      <c r="H746" s="1"/>
      <c r="I746" s="6"/>
    </row>
    <row r="747" spans="1:9">
      <c r="A747" s="1"/>
      <c r="B747" s="1"/>
      <c r="C747" s="1"/>
      <c r="D747" s="1"/>
      <c r="E747" s="1"/>
      <c r="F747" s="1"/>
      <c r="G747" s="1"/>
      <c r="H747" s="1"/>
      <c r="I747" s="6"/>
    </row>
    <row r="748" spans="1:9">
      <c r="A748" s="1"/>
      <c r="B748" s="1"/>
      <c r="C748" s="1"/>
      <c r="D748" s="1"/>
      <c r="E748" s="1"/>
      <c r="F748" s="1"/>
      <c r="G748" s="1"/>
      <c r="H748" s="1"/>
      <c r="I748" s="6"/>
    </row>
    <row r="749" spans="1:9">
      <c r="A749" s="1"/>
      <c r="B749" s="1"/>
      <c r="C749" s="1"/>
      <c r="D749" s="1"/>
      <c r="E749" s="1"/>
      <c r="F749" s="1"/>
      <c r="G749" s="1"/>
      <c r="H749" s="1"/>
      <c r="I749" s="1"/>
    </row>
    <row r="750" spans="1:9">
      <c r="A750" s="1"/>
      <c r="B750" s="1"/>
      <c r="C750" s="1"/>
      <c r="D750" s="1"/>
      <c r="E750" s="1"/>
      <c r="F750" s="1"/>
      <c r="G750" s="1"/>
      <c r="H750" s="1"/>
      <c r="I750" s="1"/>
    </row>
    <row r="751" spans="1:9">
      <c r="A751" s="85" t="s">
        <v>46</v>
      </c>
      <c r="B751" s="85"/>
      <c r="C751" s="85"/>
      <c r="D751" s="85"/>
      <c r="E751" s="85"/>
      <c r="F751" s="85"/>
      <c r="G751" s="85"/>
      <c r="H751" s="85"/>
      <c r="I751" s="85"/>
    </row>
    <row r="752" spans="1:9">
      <c r="A752" s="1"/>
      <c r="B752" s="28"/>
      <c r="C752" s="28"/>
      <c r="D752" s="28"/>
      <c r="E752" s="28"/>
      <c r="F752" s="28"/>
      <c r="G752" s="28"/>
      <c r="H752" s="28"/>
      <c r="I752" s="28"/>
    </row>
    <row r="753" spans="1:9">
      <c r="A753" s="29" t="s">
        <v>37</v>
      </c>
      <c r="B753" s="29"/>
      <c r="C753" s="29"/>
      <c r="D753" s="29"/>
      <c r="E753" s="1"/>
      <c r="F753" s="116" t="s">
        <v>45</v>
      </c>
      <c r="G753" s="116"/>
      <c r="H753" s="116"/>
      <c r="I753" s="116"/>
    </row>
    <row r="754" spans="1:9">
      <c r="A754" s="52" t="s">
        <v>41</v>
      </c>
      <c r="B754" s="58"/>
      <c r="C754" s="58"/>
      <c r="D754" s="45"/>
      <c r="E754" s="1"/>
      <c r="F754" s="13"/>
      <c r="G754" s="58" t="s">
        <v>38</v>
      </c>
      <c r="H754" s="58"/>
      <c r="I754" s="58"/>
    </row>
    <row r="755" spans="1:9">
      <c r="A755" s="53" t="s">
        <v>43</v>
      </c>
      <c r="B755" s="30"/>
      <c r="C755" s="58"/>
      <c r="D755" s="45"/>
      <c r="E755" s="1"/>
      <c r="F755" s="115" t="s">
        <v>39</v>
      </c>
      <c r="G755" s="115"/>
      <c r="H755" s="115"/>
      <c r="I755" s="58"/>
    </row>
    <row r="756" spans="1:9">
      <c r="A756" s="64" t="s">
        <v>42</v>
      </c>
      <c r="B756" s="64"/>
      <c r="C756" s="64"/>
      <c r="D756" s="64"/>
      <c r="E756" s="64"/>
      <c r="F756" s="64"/>
      <c r="G756" s="64"/>
      <c r="H756" s="64"/>
      <c r="I756" s="64"/>
    </row>
    <row r="757" spans="1:9" ht="15">
      <c r="A757" s="82" t="s">
        <v>44</v>
      </c>
      <c r="B757" s="83"/>
      <c r="C757" s="83"/>
      <c r="D757" s="83"/>
      <c r="E757" s="83"/>
      <c r="F757" s="83"/>
      <c r="G757" s="83"/>
      <c r="H757" s="83"/>
      <c r="I757" s="84"/>
    </row>
    <row r="758" spans="1:9" ht="14.25">
      <c r="A758" s="103" t="s">
        <v>34</v>
      </c>
      <c r="B758" s="104"/>
      <c r="C758" s="104"/>
      <c r="D758" s="104"/>
      <c r="E758" s="104"/>
      <c r="F758" s="104"/>
      <c r="G758" s="104"/>
      <c r="H758" s="104"/>
      <c r="I758" s="105"/>
    </row>
    <row r="759" spans="1:9" ht="14.25">
      <c r="A759" s="103" t="s">
        <v>33</v>
      </c>
      <c r="B759" s="104"/>
      <c r="C759" s="104"/>
      <c r="D759" s="104"/>
      <c r="E759" s="104"/>
      <c r="F759" s="104"/>
      <c r="G759" s="104"/>
      <c r="H759" s="104"/>
      <c r="I759" s="105"/>
    </row>
    <row r="760" spans="1:9" ht="14.25">
      <c r="A760" s="103" t="s">
        <v>35</v>
      </c>
      <c r="B760" s="104"/>
      <c r="C760" s="104"/>
      <c r="D760" s="104"/>
      <c r="E760" s="104"/>
      <c r="F760" s="104"/>
      <c r="G760" s="104"/>
      <c r="H760" s="104"/>
      <c r="I760" s="105"/>
    </row>
    <row r="761" spans="1:9">
      <c r="A761" s="106" t="s">
        <v>20</v>
      </c>
      <c r="B761" s="107"/>
      <c r="C761" s="71" t="s">
        <v>21</v>
      </c>
      <c r="D761" s="108"/>
      <c r="E761" s="108"/>
      <c r="F761" s="109"/>
      <c r="G761" s="72" t="s">
        <v>22</v>
      </c>
      <c r="H761" s="108"/>
      <c r="I761" s="109"/>
    </row>
    <row r="762" spans="1:9">
      <c r="A762" s="110" t="s">
        <v>36</v>
      </c>
      <c r="B762" s="111"/>
      <c r="C762" s="111"/>
      <c r="D762" s="111"/>
      <c r="E762" s="111"/>
      <c r="F762" s="111"/>
      <c r="G762" s="111"/>
      <c r="H762" s="111"/>
      <c r="I762" s="112"/>
    </row>
    <row r="763" spans="1:9">
      <c r="A763" s="65" t="s">
        <v>24</v>
      </c>
      <c r="B763" s="111"/>
      <c r="C763" s="111"/>
      <c r="D763" s="111"/>
      <c r="E763" s="111"/>
      <c r="F763" s="111"/>
      <c r="G763" s="111"/>
      <c r="H763" s="111"/>
      <c r="I763" s="112"/>
    </row>
    <row r="764" spans="1:9" ht="15">
      <c r="A764" s="86" t="s">
        <v>23</v>
      </c>
      <c r="B764" s="87"/>
      <c r="C764" s="87"/>
      <c r="D764" s="87"/>
      <c r="E764" s="87"/>
      <c r="F764" s="87"/>
      <c r="G764" s="87"/>
      <c r="H764" s="87"/>
      <c r="I764" s="88"/>
    </row>
    <row r="765" spans="1:9" ht="15">
      <c r="A765" s="89" t="s">
        <v>18</v>
      </c>
      <c r="B765" s="90"/>
      <c r="C765" s="90"/>
      <c r="D765" s="90"/>
      <c r="E765" s="90"/>
      <c r="F765" s="90"/>
      <c r="G765" s="90"/>
      <c r="H765" s="90"/>
      <c r="I765" s="91"/>
    </row>
    <row r="766" spans="1:9">
      <c r="A766" s="95" t="s">
        <v>47</v>
      </c>
      <c r="B766" s="96"/>
      <c r="C766" s="96"/>
      <c r="D766" s="96"/>
      <c r="E766" s="96"/>
      <c r="F766" s="96"/>
      <c r="G766" s="97"/>
      <c r="H766" s="98" t="s">
        <v>40</v>
      </c>
      <c r="I766" s="99"/>
    </row>
    <row r="767" spans="1:9">
      <c r="A767" s="100" t="s">
        <v>29</v>
      </c>
      <c r="B767" s="101"/>
      <c r="C767" s="101"/>
      <c r="D767" s="101"/>
      <c r="E767" s="101"/>
      <c r="F767" s="102"/>
      <c r="G767" s="92" t="s">
        <v>30</v>
      </c>
      <c r="H767" s="93"/>
      <c r="I767" s="94"/>
    </row>
    <row r="768" spans="1:9">
      <c r="A768" s="92" t="s">
        <v>27</v>
      </c>
      <c r="B768" s="93"/>
      <c r="C768" s="93"/>
      <c r="D768" s="93"/>
      <c r="E768" s="94"/>
      <c r="F768" s="100" t="s">
        <v>32</v>
      </c>
      <c r="G768" s="102"/>
      <c r="H768" s="100" t="s">
        <v>31</v>
      </c>
      <c r="I768" s="102"/>
    </row>
    <row r="769" spans="1:9">
      <c r="A769" s="92" t="s">
        <v>28</v>
      </c>
      <c r="B769" s="93"/>
      <c r="C769" s="93"/>
      <c r="D769" s="94"/>
      <c r="E769" s="92" t="s">
        <v>26</v>
      </c>
      <c r="F769" s="94"/>
      <c r="G769" s="92" t="s">
        <v>25</v>
      </c>
      <c r="H769" s="93"/>
      <c r="I769" s="94"/>
    </row>
    <row r="770" spans="1:9">
      <c r="A770" s="65" t="s">
        <v>48</v>
      </c>
      <c r="B770" s="66"/>
      <c r="C770" s="67" t="s">
        <v>56</v>
      </c>
      <c r="D770" s="68"/>
      <c r="E770" s="68"/>
      <c r="F770" s="69"/>
      <c r="G770" s="66" t="s">
        <v>71</v>
      </c>
      <c r="H770" s="66"/>
      <c r="I770" s="70"/>
    </row>
    <row r="771" spans="1:9">
      <c r="A771" s="71" t="s">
        <v>70</v>
      </c>
      <c r="B771" s="72"/>
      <c r="C771" s="72"/>
      <c r="D771" s="72"/>
      <c r="E771" s="72"/>
      <c r="F771" s="72"/>
      <c r="G771" s="72"/>
      <c r="H771" s="72"/>
      <c r="I771" s="73"/>
    </row>
    <row r="772" spans="1:9" ht="15.75">
      <c r="A772" s="7"/>
      <c r="B772" s="74" t="s">
        <v>0</v>
      </c>
      <c r="C772" s="74"/>
      <c r="D772" s="74"/>
      <c r="E772" s="54">
        <f>E773+E774</f>
        <v>755.6</v>
      </c>
      <c r="F772" s="75" t="s">
        <v>19</v>
      </c>
      <c r="G772" s="76"/>
      <c r="H772" s="77" t="s">
        <v>74</v>
      </c>
      <c r="I772" s="78"/>
    </row>
    <row r="773" spans="1:9" ht="15.75">
      <c r="A773" s="1"/>
      <c r="B773" s="79" t="s">
        <v>1</v>
      </c>
      <c r="C773" s="80"/>
      <c r="D773" s="81"/>
      <c r="E773" s="38">
        <v>116</v>
      </c>
      <c r="F773" s="20"/>
      <c r="G773" s="21"/>
      <c r="H773" s="113" t="s">
        <v>75</v>
      </c>
      <c r="I773" s="114"/>
    </row>
    <row r="774" spans="1:9">
      <c r="A774" s="1"/>
      <c r="B774" s="79" t="s">
        <v>2</v>
      </c>
      <c r="C774" s="80"/>
      <c r="D774" s="81"/>
      <c r="E774" s="39">
        <f>D792</f>
        <v>639.6</v>
      </c>
      <c r="F774" s="62" t="s">
        <v>49</v>
      </c>
      <c r="G774" s="62"/>
      <c r="H774" s="63">
        <v>4.6500000000000004</v>
      </c>
      <c r="I774" s="63"/>
    </row>
    <row r="775" spans="1:9">
      <c r="A775" s="1"/>
      <c r="B775" s="1"/>
      <c r="C775" s="1"/>
      <c r="D775" s="1"/>
      <c r="E775" s="1"/>
      <c r="F775" s="1"/>
      <c r="G775" s="1"/>
      <c r="H775" s="1"/>
      <c r="I775" s="1"/>
    </row>
    <row r="776" spans="1:9">
      <c r="A776" s="1"/>
      <c r="B776" s="10" t="s">
        <v>3</v>
      </c>
      <c r="C776" s="10" t="s">
        <v>6</v>
      </c>
      <c r="D776" s="10" t="s">
        <v>7</v>
      </c>
      <c r="E776" s="41" t="s">
        <v>4</v>
      </c>
      <c r="F776" s="41" t="s">
        <v>8</v>
      </c>
      <c r="G776" s="41" t="s">
        <v>5</v>
      </c>
      <c r="H776" s="24"/>
      <c r="I776" s="23"/>
    </row>
    <row r="777" spans="1:9">
      <c r="A777" s="1"/>
      <c r="B777" s="42" t="s">
        <v>11</v>
      </c>
      <c r="C777" s="42">
        <v>75</v>
      </c>
      <c r="D777" s="8">
        <v>0</v>
      </c>
      <c r="E777" s="17">
        <f>IF(D777="","",D777/D792)</f>
        <v>0</v>
      </c>
      <c r="F777" s="17">
        <f>IF(E777="","",SUM(E777:E777))</f>
        <v>0</v>
      </c>
      <c r="G777" s="17">
        <f t="shared" ref="G777:G791" si="12">IF(F777="","",1-F777)</f>
        <v>1</v>
      </c>
      <c r="H777" s="24"/>
      <c r="I777" s="23"/>
    </row>
    <row r="778" spans="1:9">
      <c r="A778" s="14">
        <f>SUM(D777:D790)</f>
        <v>606.1</v>
      </c>
      <c r="B778" s="42" t="s">
        <v>12</v>
      </c>
      <c r="C778" s="42">
        <v>50</v>
      </c>
      <c r="D778" s="8">
        <v>0</v>
      </c>
      <c r="E778" s="17">
        <f>IF(D778="","",D778/D792)</f>
        <v>0</v>
      </c>
      <c r="F778" s="17">
        <f>IF(E778="","",SUM(E777:E778))</f>
        <v>0</v>
      </c>
      <c r="G778" s="17">
        <f t="shared" si="12"/>
        <v>1</v>
      </c>
      <c r="H778" s="16"/>
      <c r="I778" s="25"/>
    </row>
    <row r="779" spans="1:9">
      <c r="A779" s="1"/>
      <c r="B779" s="11" t="s">
        <v>13</v>
      </c>
      <c r="C779" s="42">
        <v>37.5</v>
      </c>
      <c r="D779" s="8">
        <v>0</v>
      </c>
      <c r="E779" s="17">
        <f>IF(D779="","",D779/D792)</f>
        <v>0</v>
      </c>
      <c r="F779" s="17">
        <f>IF(E779="","",SUM(E777:E779))</f>
        <v>0</v>
      </c>
      <c r="G779" s="17">
        <f t="shared" si="12"/>
        <v>1</v>
      </c>
      <c r="H779" s="16"/>
      <c r="I779" s="1"/>
    </row>
    <row r="780" spans="1:9">
      <c r="A780" s="1"/>
      <c r="B780" s="42" t="s">
        <v>14</v>
      </c>
      <c r="C780" s="42">
        <v>25</v>
      </c>
      <c r="D780" s="8">
        <v>0</v>
      </c>
      <c r="E780" s="17">
        <f>IF(D780="","",D780/D792)</f>
        <v>0</v>
      </c>
      <c r="F780" s="17">
        <f>IF(E780="","",SUM(E777:E780))</f>
        <v>0</v>
      </c>
      <c r="G780" s="17">
        <f t="shared" si="12"/>
        <v>1</v>
      </c>
      <c r="H780" s="1"/>
      <c r="I780" s="1"/>
    </row>
    <row r="781" spans="1:9">
      <c r="A781" s="1"/>
      <c r="B781" s="42" t="s">
        <v>15</v>
      </c>
      <c r="C781" s="42">
        <v>19</v>
      </c>
      <c r="D781" s="8">
        <v>0</v>
      </c>
      <c r="E781" s="17">
        <f>IF(D781="","",D781/D792)</f>
        <v>0</v>
      </c>
      <c r="F781" s="17">
        <f>IF(E781="","",SUM(E777:E781))</f>
        <v>0</v>
      </c>
      <c r="G781" s="17">
        <f t="shared" si="12"/>
        <v>1</v>
      </c>
      <c r="H781" s="15"/>
      <c r="I781" s="1"/>
    </row>
    <row r="782" spans="1:9">
      <c r="A782" s="1"/>
      <c r="B782" s="42" t="s">
        <v>17</v>
      </c>
      <c r="C782" s="42">
        <v>12.7</v>
      </c>
      <c r="D782" s="8">
        <v>0</v>
      </c>
      <c r="E782" s="17">
        <f>IF(D782="","",D782/D792)</f>
        <v>0</v>
      </c>
      <c r="F782" s="17">
        <f>IF(E782="","",SUM(E777:E782))</f>
        <v>0</v>
      </c>
      <c r="G782" s="17">
        <f t="shared" si="12"/>
        <v>1</v>
      </c>
      <c r="H782" s="59" t="s">
        <v>50</v>
      </c>
      <c r="I782" s="59"/>
    </row>
    <row r="783" spans="1:9">
      <c r="A783" s="1"/>
      <c r="B783" s="42" t="s">
        <v>16</v>
      </c>
      <c r="C783" s="42">
        <v>9.5</v>
      </c>
      <c r="D783" s="8">
        <v>0</v>
      </c>
      <c r="E783" s="17">
        <f>IF(D783="","",D783/D792)</f>
        <v>0</v>
      </c>
      <c r="F783" s="17">
        <f>IF(E783="","",SUM(E777:E783))</f>
        <v>0</v>
      </c>
      <c r="G783" s="17">
        <f t="shared" si="12"/>
        <v>1</v>
      </c>
      <c r="H783" s="1"/>
      <c r="I783" s="1"/>
    </row>
    <row r="784" spans="1:9" ht="15">
      <c r="A784" s="1"/>
      <c r="B784" s="43">
        <v>4</v>
      </c>
      <c r="C784" s="43">
        <v>4.75</v>
      </c>
      <c r="D784" s="8">
        <v>13.200000000000001</v>
      </c>
      <c r="E784" s="17">
        <f>IF(D784="","",D784/D792)</f>
        <v>2.0637898686679177E-2</v>
      </c>
      <c r="F784" s="17">
        <f>IF(E784="","",SUM(E777:E784))</f>
        <v>2.0637898686679177E-2</v>
      </c>
      <c r="G784" s="17">
        <f t="shared" si="12"/>
        <v>0.9793621013133208</v>
      </c>
      <c r="H784" s="60" t="s">
        <v>62</v>
      </c>
      <c r="I784" s="61"/>
    </row>
    <row r="785" spans="1:9">
      <c r="A785" s="1"/>
      <c r="B785" s="43">
        <v>10</v>
      </c>
      <c r="C785" s="43">
        <v>2</v>
      </c>
      <c r="D785" s="8">
        <v>84.6</v>
      </c>
      <c r="E785" s="17">
        <f>IF(D785="","",D785/D792)</f>
        <v>0.13227016885553469</v>
      </c>
      <c r="F785" s="17">
        <f>IF(E785="","",SUM(E777:E785))</f>
        <v>0.15290806754221387</v>
      </c>
      <c r="G785" s="17">
        <f t="shared" si="12"/>
        <v>0.84709193245778613</v>
      </c>
      <c r="H785" s="34"/>
      <c r="I785" s="48"/>
    </row>
    <row r="786" spans="1:9">
      <c r="A786" s="1"/>
      <c r="B786" s="43">
        <v>20</v>
      </c>
      <c r="C786" s="43">
        <v>0.85</v>
      </c>
      <c r="D786" s="8">
        <v>135.1</v>
      </c>
      <c r="E786" s="17">
        <f>IF(D786="","",D786/D792)</f>
        <v>0.21122576610381485</v>
      </c>
      <c r="F786" s="17">
        <f>IF(E786="","",SUM(E777:E786))</f>
        <v>0.36413383364602869</v>
      </c>
      <c r="G786" s="17">
        <f t="shared" si="12"/>
        <v>0.63586616635397131</v>
      </c>
      <c r="H786" s="34"/>
      <c r="I786" s="49"/>
    </row>
    <row r="787" spans="1:9">
      <c r="A787" s="1"/>
      <c r="B787" s="2">
        <v>40</v>
      </c>
      <c r="C787" s="2">
        <v>0.42499999999999999</v>
      </c>
      <c r="D787" s="26">
        <v>115.3</v>
      </c>
      <c r="E787" s="27">
        <f>IF(D787="","",D787/D792)</f>
        <v>0.18026891807379611</v>
      </c>
      <c r="F787" s="27">
        <f>IF(E787="","",SUM(E777:E787))</f>
        <v>0.54440275171982477</v>
      </c>
      <c r="G787" s="27">
        <f t="shared" si="12"/>
        <v>0.45559724828017523</v>
      </c>
      <c r="H787" s="1"/>
      <c r="I787" s="12"/>
    </row>
    <row r="788" spans="1:9">
      <c r="A788" s="1"/>
      <c r="B788" s="43">
        <v>60</v>
      </c>
      <c r="C788" s="2">
        <v>0.25</v>
      </c>
      <c r="D788" s="8">
        <v>71.400000000000006</v>
      </c>
      <c r="E788" s="17">
        <f>IF(D788="","",D788/D792)</f>
        <v>0.11163227016885555</v>
      </c>
      <c r="F788" s="17">
        <f>IF(E788="","",SUM(E777:E788))</f>
        <v>0.65603502188868035</v>
      </c>
      <c r="G788" s="17">
        <f t="shared" si="12"/>
        <v>0.34396497811131965</v>
      </c>
      <c r="H788" s="45"/>
      <c r="I788" s="35"/>
    </row>
    <row r="789" spans="1:9">
      <c r="A789" s="1"/>
      <c r="B789" s="43">
        <v>100</v>
      </c>
      <c r="C789" s="2">
        <v>0.15</v>
      </c>
      <c r="D789" s="8">
        <v>74.2</v>
      </c>
      <c r="E789" s="17">
        <f>IF(D789="","",D789/D792)</f>
        <v>0.1160100062539087</v>
      </c>
      <c r="F789" s="17">
        <f>IF(E789="","",SUM(E777:E789))</f>
        <v>0.77204502814258902</v>
      </c>
      <c r="G789" s="17">
        <f t="shared" si="12"/>
        <v>0.22795497185741098</v>
      </c>
      <c r="H789" s="45"/>
      <c r="I789" s="35"/>
    </row>
    <row r="790" spans="1:9">
      <c r="A790" s="1"/>
      <c r="B790" s="43">
        <v>200</v>
      </c>
      <c r="C790" s="2">
        <v>7.4999999999999997E-2</v>
      </c>
      <c r="D790" s="8">
        <v>112.3</v>
      </c>
      <c r="E790" s="17">
        <f>IF(D790="","",D790/D792)</f>
        <v>0.1755784865540963</v>
      </c>
      <c r="F790" s="17">
        <f>IF(E790="","",SUM(E777:E790))</f>
        <v>0.94762351469668538</v>
      </c>
      <c r="G790" s="17">
        <f t="shared" si="12"/>
        <v>5.2376485303314624E-2</v>
      </c>
      <c r="H790" s="34"/>
      <c r="I790" s="50"/>
    </row>
    <row r="791" spans="1:9">
      <c r="A791" s="1"/>
      <c r="B791" s="43" t="s">
        <v>9</v>
      </c>
      <c r="C791" s="43"/>
      <c r="D791" s="26">
        <v>33.5</v>
      </c>
      <c r="E791" s="27">
        <f>IF(D791="","",D791/D792)</f>
        <v>5.2376485303314568E-2</v>
      </c>
      <c r="F791" s="18">
        <f>IF(E791="","",SUM(E777:E791))</f>
        <v>1</v>
      </c>
      <c r="G791" s="17">
        <f t="shared" si="12"/>
        <v>0</v>
      </c>
      <c r="H791" s="36"/>
      <c r="I791" s="35"/>
    </row>
    <row r="792" spans="1:9">
      <c r="A792" s="1"/>
      <c r="B792" s="37" t="s">
        <v>10</v>
      </c>
      <c r="C792" s="43"/>
      <c r="D792" s="22">
        <f>SUM(D777:D791)</f>
        <v>639.6</v>
      </c>
      <c r="E792" s="17">
        <f>SUM(E777:E791)</f>
        <v>1</v>
      </c>
      <c r="F792" s="19"/>
      <c r="G792" s="19"/>
      <c r="H792" s="44"/>
      <c r="I792" s="51"/>
    </row>
    <row r="793" spans="1:9">
      <c r="A793" s="1"/>
      <c r="B793" s="1"/>
      <c r="C793" s="1"/>
      <c r="D793" s="1"/>
      <c r="E793" s="1"/>
      <c r="F793" s="1"/>
      <c r="G793" s="1"/>
      <c r="H793" s="1"/>
      <c r="I793" s="9"/>
    </row>
    <row r="794" spans="1:9" ht="13.5">
      <c r="A794" s="1"/>
      <c r="B794" s="46"/>
      <c r="C794" s="3"/>
      <c r="D794" s="46"/>
      <c r="E794" s="3"/>
      <c r="F794" s="46"/>
      <c r="G794" s="4"/>
      <c r="H794" s="35"/>
      <c r="I794" s="9"/>
    </row>
    <row r="795" spans="1:9" ht="13.5">
      <c r="A795" s="1"/>
      <c r="B795" s="5"/>
      <c r="C795" s="3"/>
      <c r="D795" s="46"/>
      <c r="E795" s="3"/>
      <c r="F795" s="46"/>
      <c r="G795" s="1"/>
      <c r="H795" s="1"/>
      <c r="I795" s="9"/>
    </row>
    <row r="796" spans="1:9">
      <c r="A796" s="1"/>
      <c r="B796" s="1"/>
      <c r="C796" s="1"/>
      <c r="D796" s="1"/>
      <c r="E796" s="1"/>
      <c r="F796" s="1"/>
      <c r="G796" s="1"/>
      <c r="H796" s="1"/>
      <c r="I796" s="9"/>
    </row>
    <row r="797" spans="1:9">
      <c r="A797" s="1"/>
      <c r="B797" s="1"/>
      <c r="C797" s="1"/>
      <c r="D797" s="1"/>
      <c r="E797" s="1"/>
      <c r="F797" s="1"/>
      <c r="G797" s="1"/>
      <c r="H797" s="1"/>
      <c r="I797" s="9"/>
    </row>
    <row r="798" spans="1:9">
      <c r="A798" s="1"/>
      <c r="B798" s="1"/>
      <c r="C798" s="1"/>
      <c r="D798" s="1"/>
      <c r="E798" s="1"/>
      <c r="F798" s="1"/>
      <c r="G798" s="1"/>
      <c r="H798" s="1"/>
      <c r="I798" s="6"/>
    </row>
    <row r="799" spans="1:9">
      <c r="A799" s="1"/>
      <c r="B799" s="1"/>
      <c r="C799" s="1"/>
      <c r="D799" s="1"/>
      <c r="E799" s="1"/>
      <c r="F799" s="1"/>
      <c r="G799" s="1"/>
      <c r="H799" s="1"/>
      <c r="I799" s="13"/>
    </row>
    <row r="800" spans="1:9">
      <c r="A800" s="1"/>
      <c r="B800" s="1"/>
      <c r="C800" s="1"/>
      <c r="D800" s="1"/>
      <c r="E800" s="1"/>
      <c r="F800" s="1"/>
      <c r="G800" s="1"/>
      <c r="H800" s="1"/>
      <c r="I800" s="13"/>
    </row>
    <row r="801" spans="1:9">
      <c r="A801" s="1"/>
      <c r="B801" s="1"/>
      <c r="C801" s="1"/>
      <c r="D801" s="1"/>
      <c r="E801" s="1"/>
      <c r="F801" s="1"/>
      <c r="G801" s="1"/>
      <c r="H801" s="1"/>
      <c r="I801" s="9"/>
    </row>
    <row r="802" spans="1:9">
      <c r="A802" s="1"/>
      <c r="B802" s="1"/>
      <c r="C802" s="1"/>
      <c r="D802" s="1"/>
      <c r="E802" s="1"/>
      <c r="F802" s="1"/>
      <c r="G802" s="1"/>
      <c r="H802" s="1"/>
      <c r="I802" s="1"/>
    </row>
    <row r="803" spans="1:9">
      <c r="A803" s="1"/>
      <c r="B803" s="1"/>
      <c r="C803" s="1"/>
      <c r="D803" s="1"/>
      <c r="E803" s="1"/>
      <c r="F803" s="1"/>
      <c r="G803" s="1"/>
      <c r="H803" s="1"/>
      <c r="I803" s="13"/>
    </row>
    <row r="804" spans="1:9">
      <c r="A804" s="1"/>
      <c r="B804" s="1"/>
      <c r="C804" s="1"/>
      <c r="D804" s="1"/>
      <c r="E804" s="1"/>
      <c r="F804" s="1"/>
      <c r="G804" s="1"/>
      <c r="H804" s="1"/>
      <c r="I804" s="13"/>
    </row>
    <row r="805" spans="1:9">
      <c r="A805" s="1"/>
      <c r="B805" s="1"/>
      <c r="C805" s="1"/>
      <c r="D805" s="1"/>
      <c r="E805" s="1"/>
      <c r="F805" s="1"/>
      <c r="G805" s="1"/>
      <c r="H805" s="1"/>
      <c r="I805" s="9"/>
    </row>
    <row r="806" spans="1:9">
      <c r="A806" s="1"/>
      <c r="B806" s="1"/>
      <c r="C806" s="1"/>
      <c r="D806" s="1"/>
      <c r="E806" s="1"/>
      <c r="F806" s="1"/>
      <c r="G806" s="1"/>
      <c r="H806" s="1"/>
      <c r="I806" s="6"/>
    </row>
    <row r="807" spans="1:9">
      <c r="A807" s="1"/>
      <c r="B807" s="1"/>
      <c r="C807" s="1"/>
      <c r="D807" s="1"/>
      <c r="E807" s="1"/>
      <c r="F807" s="1"/>
      <c r="G807" s="1"/>
      <c r="H807" s="1"/>
      <c r="I807" s="6"/>
    </row>
    <row r="808" spans="1:9">
      <c r="A808" s="1"/>
      <c r="B808" s="1"/>
      <c r="C808" s="1"/>
      <c r="D808" s="1"/>
      <c r="E808" s="1"/>
      <c r="F808" s="1"/>
      <c r="G808" s="1"/>
      <c r="H808" s="1"/>
      <c r="I808" s="6"/>
    </row>
    <row r="809" spans="1:9">
      <c r="A809" s="1"/>
      <c r="B809" s="1"/>
      <c r="C809" s="1"/>
      <c r="D809" s="1"/>
      <c r="E809" s="1"/>
      <c r="F809" s="1"/>
      <c r="G809" s="1"/>
      <c r="H809" s="1"/>
      <c r="I809" s="6"/>
    </row>
    <row r="810" spans="1:9">
      <c r="A810" s="1"/>
      <c r="B810" s="1"/>
      <c r="C810" s="1"/>
      <c r="D810" s="1"/>
      <c r="E810" s="1"/>
      <c r="F810" s="1"/>
      <c r="G810" s="1"/>
      <c r="H810" s="1"/>
      <c r="I810" s="6"/>
    </row>
    <row r="811" spans="1:9">
      <c r="A811" s="1"/>
      <c r="B811" s="1"/>
      <c r="C811" s="1"/>
      <c r="D811" s="1"/>
      <c r="E811" s="1"/>
      <c r="F811" s="1"/>
      <c r="G811" s="1"/>
      <c r="H811" s="1"/>
      <c r="I811" s="6"/>
    </row>
    <row r="812" spans="1:9">
      <c r="A812" s="1"/>
      <c r="B812" s="1"/>
      <c r="C812" s="1"/>
      <c r="D812" s="1"/>
      <c r="E812" s="1"/>
      <c r="F812" s="1"/>
      <c r="G812" s="1"/>
      <c r="H812" s="1"/>
      <c r="I812" s="1"/>
    </row>
    <row r="813" spans="1:9">
      <c r="A813" s="1"/>
      <c r="B813" s="1"/>
      <c r="C813" s="1"/>
      <c r="D813" s="1"/>
      <c r="E813" s="1"/>
      <c r="F813" s="1"/>
      <c r="G813" s="1"/>
      <c r="H813" s="1"/>
      <c r="I813" s="1"/>
    </row>
    <row r="814" spans="1:9">
      <c r="A814" s="85" t="s">
        <v>46</v>
      </c>
      <c r="B814" s="85"/>
      <c r="C814" s="85"/>
      <c r="D814" s="85"/>
      <c r="E814" s="85"/>
      <c r="F814" s="85"/>
      <c r="G814" s="85"/>
      <c r="H814" s="85"/>
      <c r="I814" s="85"/>
    </row>
    <row r="815" spans="1:9">
      <c r="A815" s="1"/>
      <c r="B815" s="28"/>
      <c r="C815" s="28"/>
      <c r="D815" s="28"/>
      <c r="E815" s="28"/>
      <c r="F815" s="28"/>
      <c r="G815" s="28"/>
      <c r="H815" s="28"/>
      <c r="I815" s="28"/>
    </row>
    <row r="816" spans="1:9">
      <c r="A816" s="29" t="s">
        <v>37</v>
      </c>
      <c r="B816" s="29"/>
      <c r="C816" s="29"/>
      <c r="D816" s="29"/>
      <c r="E816" s="1"/>
      <c r="F816" s="116" t="s">
        <v>45</v>
      </c>
      <c r="G816" s="116"/>
      <c r="H816" s="116"/>
      <c r="I816" s="116"/>
    </row>
    <row r="817" spans="1:9">
      <c r="A817" s="52" t="s">
        <v>41</v>
      </c>
      <c r="B817" s="58"/>
      <c r="C817" s="58"/>
      <c r="D817" s="45"/>
      <c r="E817" s="1"/>
      <c r="F817" s="13"/>
      <c r="G817" s="58" t="s">
        <v>38</v>
      </c>
      <c r="H817" s="58"/>
      <c r="I817" s="58"/>
    </row>
    <row r="818" spans="1:9">
      <c r="A818" s="53" t="s">
        <v>43</v>
      </c>
      <c r="B818" s="30"/>
      <c r="C818" s="58"/>
      <c r="D818" s="45"/>
      <c r="E818" s="1"/>
      <c r="F818" s="115" t="s">
        <v>39</v>
      </c>
      <c r="G818" s="115"/>
      <c r="H818" s="115"/>
      <c r="I818" s="58"/>
    </row>
    <row r="819" spans="1:9">
      <c r="A819" s="64" t="s">
        <v>42</v>
      </c>
      <c r="B819" s="64"/>
      <c r="C819" s="64"/>
      <c r="D819" s="64"/>
      <c r="E819" s="64"/>
      <c r="F819" s="64"/>
      <c r="G819" s="64"/>
      <c r="H819" s="64"/>
      <c r="I819" s="64"/>
    </row>
    <row r="820" spans="1:9" ht="15">
      <c r="A820" s="82" t="s">
        <v>44</v>
      </c>
      <c r="B820" s="83"/>
      <c r="C820" s="83"/>
      <c r="D820" s="83"/>
      <c r="E820" s="83"/>
      <c r="F820" s="83"/>
      <c r="G820" s="83"/>
      <c r="H820" s="83"/>
      <c r="I820" s="84"/>
    </row>
    <row r="821" spans="1:9" ht="14.25">
      <c r="A821" s="103" t="s">
        <v>34</v>
      </c>
      <c r="B821" s="104"/>
      <c r="C821" s="104"/>
      <c r="D821" s="104"/>
      <c r="E821" s="104"/>
      <c r="F821" s="104"/>
      <c r="G821" s="104"/>
      <c r="H821" s="104"/>
      <c r="I821" s="105"/>
    </row>
    <row r="822" spans="1:9" ht="14.25">
      <c r="A822" s="103" t="s">
        <v>33</v>
      </c>
      <c r="B822" s="104"/>
      <c r="C822" s="104"/>
      <c r="D822" s="104"/>
      <c r="E822" s="104"/>
      <c r="F822" s="104"/>
      <c r="G822" s="104"/>
      <c r="H822" s="104"/>
      <c r="I822" s="105"/>
    </row>
    <row r="823" spans="1:9" ht="14.25">
      <c r="A823" s="103" t="s">
        <v>35</v>
      </c>
      <c r="B823" s="104"/>
      <c r="C823" s="104"/>
      <c r="D823" s="104"/>
      <c r="E823" s="104"/>
      <c r="F823" s="104"/>
      <c r="G823" s="104"/>
      <c r="H823" s="104"/>
      <c r="I823" s="105"/>
    </row>
    <row r="824" spans="1:9">
      <c r="A824" s="106" t="s">
        <v>20</v>
      </c>
      <c r="B824" s="107"/>
      <c r="C824" s="71" t="s">
        <v>21</v>
      </c>
      <c r="D824" s="108"/>
      <c r="E824" s="108"/>
      <c r="F824" s="109"/>
      <c r="G824" s="72" t="s">
        <v>22</v>
      </c>
      <c r="H824" s="108"/>
      <c r="I824" s="109"/>
    </row>
    <row r="825" spans="1:9">
      <c r="A825" s="110" t="s">
        <v>36</v>
      </c>
      <c r="B825" s="111"/>
      <c r="C825" s="111"/>
      <c r="D825" s="111"/>
      <c r="E825" s="111"/>
      <c r="F825" s="111"/>
      <c r="G825" s="111"/>
      <c r="H825" s="111"/>
      <c r="I825" s="112"/>
    </row>
    <row r="826" spans="1:9">
      <c r="A826" s="65" t="s">
        <v>24</v>
      </c>
      <c r="B826" s="111"/>
      <c r="C826" s="111"/>
      <c r="D826" s="111"/>
      <c r="E826" s="111"/>
      <c r="F826" s="111"/>
      <c r="G826" s="111"/>
      <c r="H826" s="111"/>
      <c r="I826" s="112"/>
    </row>
    <row r="827" spans="1:9" ht="15">
      <c r="A827" s="86" t="s">
        <v>23</v>
      </c>
      <c r="B827" s="87"/>
      <c r="C827" s="87"/>
      <c r="D827" s="87"/>
      <c r="E827" s="87"/>
      <c r="F827" s="87"/>
      <c r="G827" s="87"/>
      <c r="H827" s="87"/>
      <c r="I827" s="88"/>
    </row>
    <row r="828" spans="1:9" ht="15">
      <c r="A828" s="89" t="s">
        <v>18</v>
      </c>
      <c r="B828" s="90"/>
      <c r="C828" s="90"/>
      <c r="D828" s="90"/>
      <c r="E828" s="90"/>
      <c r="F828" s="90"/>
      <c r="G828" s="90"/>
      <c r="H828" s="90"/>
      <c r="I828" s="91"/>
    </row>
    <row r="829" spans="1:9">
      <c r="A829" s="95" t="s">
        <v>47</v>
      </c>
      <c r="B829" s="96"/>
      <c r="C829" s="96"/>
      <c r="D829" s="96"/>
      <c r="E829" s="96"/>
      <c r="F829" s="96"/>
      <c r="G829" s="97"/>
      <c r="H829" s="98" t="s">
        <v>40</v>
      </c>
      <c r="I829" s="99"/>
    </row>
    <row r="830" spans="1:9">
      <c r="A830" s="100" t="s">
        <v>29</v>
      </c>
      <c r="B830" s="101"/>
      <c r="C830" s="101"/>
      <c r="D830" s="101"/>
      <c r="E830" s="101"/>
      <c r="F830" s="102"/>
      <c r="G830" s="92" t="s">
        <v>30</v>
      </c>
      <c r="H830" s="93"/>
      <c r="I830" s="94"/>
    </row>
    <row r="831" spans="1:9">
      <c r="A831" s="92" t="s">
        <v>27</v>
      </c>
      <c r="B831" s="93"/>
      <c r="C831" s="93"/>
      <c r="D831" s="93"/>
      <c r="E831" s="94"/>
      <c r="F831" s="100" t="s">
        <v>32</v>
      </c>
      <c r="G831" s="102"/>
      <c r="H831" s="100" t="s">
        <v>31</v>
      </c>
      <c r="I831" s="102"/>
    </row>
    <row r="832" spans="1:9">
      <c r="A832" s="92" t="s">
        <v>28</v>
      </c>
      <c r="B832" s="93"/>
      <c r="C832" s="93"/>
      <c r="D832" s="94"/>
      <c r="E832" s="92" t="s">
        <v>26</v>
      </c>
      <c r="F832" s="94"/>
      <c r="G832" s="92" t="s">
        <v>25</v>
      </c>
      <c r="H832" s="93"/>
      <c r="I832" s="94"/>
    </row>
    <row r="833" spans="1:9">
      <c r="A833" s="65" t="s">
        <v>48</v>
      </c>
      <c r="B833" s="66"/>
      <c r="C833" s="67" t="s">
        <v>60</v>
      </c>
      <c r="D833" s="68"/>
      <c r="E833" s="68"/>
      <c r="F833" s="69"/>
      <c r="G833" s="66" t="s">
        <v>71</v>
      </c>
      <c r="H833" s="66"/>
      <c r="I833" s="70"/>
    </row>
    <row r="834" spans="1:9">
      <c r="A834" s="71" t="s">
        <v>70</v>
      </c>
      <c r="B834" s="72"/>
      <c r="C834" s="72"/>
      <c r="D834" s="72"/>
      <c r="E834" s="72"/>
      <c r="F834" s="72"/>
      <c r="G834" s="72"/>
      <c r="H834" s="72"/>
      <c r="I834" s="73"/>
    </row>
    <row r="835" spans="1:9" ht="15.75">
      <c r="A835" s="7"/>
      <c r="B835" s="74" t="s">
        <v>0</v>
      </c>
      <c r="C835" s="74"/>
      <c r="D835" s="74"/>
      <c r="E835" s="54">
        <f>E836+E837</f>
        <v>1194.0999999999999</v>
      </c>
      <c r="F835" s="75" t="s">
        <v>19</v>
      </c>
      <c r="G835" s="76"/>
      <c r="H835" s="77" t="s">
        <v>74</v>
      </c>
      <c r="I835" s="78"/>
    </row>
    <row r="836" spans="1:9" ht="15.75">
      <c r="A836" s="1"/>
      <c r="B836" s="79" t="s">
        <v>1</v>
      </c>
      <c r="C836" s="80"/>
      <c r="D836" s="81"/>
      <c r="E836" s="38">
        <v>116</v>
      </c>
      <c r="F836" s="20"/>
      <c r="G836" s="21"/>
      <c r="H836" s="113" t="s">
        <v>75</v>
      </c>
      <c r="I836" s="114"/>
    </row>
    <row r="837" spans="1:9">
      <c r="A837" s="1"/>
      <c r="B837" s="79" t="s">
        <v>2</v>
      </c>
      <c r="C837" s="80"/>
      <c r="D837" s="81"/>
      <c r="E837" s="39">
        <f>D855</f>
        <v>1078.0999999999999</v>
      </c>
      <c r="F837" s="62" t="s">
        <v>49</v>
      </c>
      <c r="G837" s="62"/>
      <c r="H837" s="63">
        <v>5.55</v>
      </c>
      <c r="I837" s="63"/>
    </row>
    <row r="838" spans="1:9">
      <c r="A838" s="1"/>
      <c r="B838" s="1"/>
      <c r="C838" s="1"/>
      <c r="D838" s="1"/>
      <c r="E838" s="1"/>
      <c r="F838" s="1"/>
      <c r="G838" s="1"/>
      <c r="H838" s="1"/>
      <c r="I838" s="1"/>
    </row>
    <row r="839" spans="1:9">
      <c r="A839" s="1"/>
      <c r="B839" s="10" t="s">
        <v>3</v>
      </c>
      <c r="C839" s="10" t="s">
        <v>6</v>
      </c>
      <c r="D839" s="10" t="s">
        <v>7</v>
      </c>
      <c r="E839" s="41" t="s">
        <v>4</v>
      </c>
      <c r="F839" s="41" t="s">
        <v>8</v>
      </c>
      <c r="G839" s="41" t="s">
        <v>5</v>
      </c>
      <c r="H839" s="24"/>
      <c r="I839" s="23"/>
    </row>
    <row r="840" spans="1:9">
      <c r="A840" s="1"/>
      <c r="B840" s="42" t="s">
        <v>11</v>
      </c>
      <c r="C840" s="42">
        <v>75</v>
      </c>
      <c r="D840" s="8">
        <v>0</v>
      </c>
      <c r="E840" s="17">
        <f>IF(D840="","",D840/D855)</f>
        <v>0</v>
      </c>
      <c r="F840" s="17">
        <f>IF(E840="","",SUM(E840:E840))</f>
        <v>0</v>
      </c>
      <c r="G840" s="17">
        <f t="shared" ref="G840:G854" si="13">IF(F840="","",1-F840)</f>
        <v>1</v>
      </c>
      <c r="H840" s="24"/>
      <c r="I840" s="23"/>
    </row>
    <row r="841" spans="1:9">
      <c r="A841" s="14">
        <f>SUM(D840:D853)</f>
        <v>1039.6999999999998</v>
      </c>
      <c r="B841" s="42" t="s">
        <v>12</v>
      </c>
      <c r="C841" s="42">
        <v>50</v>
      </c>
      <c r="D841" s="8">
        <v>0</v>
      </c>
      <c r="E841" s="17">
        <f>IF(D841="","",D841/D855)</f>
        <v>0</v>
      </c>
      <c r="F841" s="17">
        <f>IF(E841="","",SUM(E840:E841))</f>
        <v>0</v>
      </c>
      <c r="G841" s="17">
        <f t="shared" si="13"/>
        <v>1</v>
      </c>
      <c r="H841" s="16"/>
      <c r="I841" s="25"/>
    </row>
    <row r="842" spans="1:9">
      <c r="A842" s="1"/>
      <c r="B842" s="11" t="s">
        <v>13</v>
      </c>
      <c r="C842" s="42">
        <v>37.5</v>
      </c>
      <c r="D842" s="8">
        <v>0</v>
      </c>
      <c r="E842" s="17">
        <f>IF(D842="","",D842/D855)</f>
        <v>0</v>
      </c>
      <c r="F842" s="17">
        <f>IF(E842="","",SUM(E840:E842))</f>
        <v>0</v>
      </c>
      <c r="G842" s="17">
        <f t="shared" si="13"/>
        <v>1</v>
      </c>
      <c r="H842" s="16"/>
      <c r="I842" s="1"/>
    </row>
    <row r="843" spans="1:9">
      <c r="A843" s="1"/>
      <c r="B843" s="42" t="s">
        <v>14</v>
      </c>
      <c r="C843" s="42">
        <v>25</v>
      </c>
      <c r="D843" s="8">
        <v>0</v>
      </c>
      <c r="E843" s="17">
        <f>IF(D843="","",D843/D855)</f>
        <v>0</v>
      </c>
      <c r="F843" s="17">
        <f>IF(E843="","",SUM(E840:E843))</f>
        <v>0</v>
      </c>
      <c r="G843" s="17">
        <f t="shared" si="13"/>
        <v>1</v>
      </c>
      <c r="H843" s="1"/>
      <c r="I843" s="1"/>
    </row>
    <row r="844" spans="1:9">
      <c r="A844" s="1"/>
      <c r="B844" s="42" t="s">
        <v>15</v>
      </c>
      <c r="C844" s="42">
        <v>19</v>
      </c>
      <c r="D844" s="8">
        <v>0</v>
      </c>
      <c r="E844" s="17">
        <f>IF(D844="","",D844/D855)</f>
        <v>0</v>
      </c>
      <c r="F844" s="17">
        <f>IF(E844="","",SUM(E840:E844))</f>
        <v>0</v>
      </c>
      <c r="G844" s="17">
        <f t="shared" si="13"/>
        <v>1</v>
      </c>
      <c r="H844" s="15"/>
      <c r="I844" s="1"/>
    </row>
    <row r="845" spans="1:9">
      <c r="A845" s="1"/>
      <c r="B845" s="42" t="s">
        <v>17</v>
      </c>
      <c r="C845" s="42">
        <v>12.7</v>
      </c>
      <c r="D845" s="8">
        <v>0</v>
      </c>
      <c r="E845" s="17">
        <f>IF(D845="","",D845/D855)</f>
        <v>0</v>
      </c>
      <c r="F845" s="17">
        <f>IF(E845="","",SUM(E840:E845))</f>
        <v>0</v>
      </c>
      <c r="G845" s="17">
        <f t="shared" si="13"/>
        <v>1</v>
      </c>
      <c r="H845" s="59" t="s">
        <v>50</v>
      </c>
      <c r="I845" s="59"/>
    </row>
    <row r="846" spans="1:9">
      <c r="A846" s="1"/>
      <c r="B846" s="42" t="s">
        <v>16</v>
      </c>
      <c r="C846" s="42">
        <v>9.5</v>
      </c>
      <c r="D846" s="8">
        <v>0</v>
      </c>
      <c r="E846" s="17">
        <f>IF(D846="","",D846/D855)</f>
        <v>0</v>
      </c>
      <c r="F846" s="17">
        <f>IF(E846="","",SUM(E840:E846))</f>
        <v>0</v>
      </c>
      <c r="G846" s="17">
        <f t="shared" si="13"/>
        <v>1</v>
      </c>
      <c r="H846" s="1"/>
      <c r="I846" s="1"/>
    </row>
    <row r="847" spans="1:9" ht="15">
      <c r="A847" s="1"/>
      <c r="B847" s="43">
        <v>4</v>
      </c>
      <c r="C847" s="43">
        <v>4.75</v>
      </c>
      <c r="D847" s="8">
        <v>17.200000000000003</v>
      </c>
      <c r="E847" s="17">
        <f>IF(D847="","",D847/D855)</f>
        <v>1.5953993136072726E-2</v>
      </c>
      <c r="F847" s="17">
        <f>IF(E847="","",SUM(E840:E847))</f>
        <v>1.5953993136072726E-2</v>
      </c>
      <c r="G847" s="17">
        <f t="shared" si="13"/>
        <v>0.98404600686392729</v>
      </c>
      <c r="H847" s="60" t="s">
        <v>62</v>
      </c>
      <c r="I847" s="61"/>
    </row>
    <row r="848" spans="1:9">
      <c r="A848" s="1"/>
      <c r="B848" s="43">
        <v>10</v>
      </c>
      <c r="C848" s="43">
        <v>2</v>
      </c>
      <c r="D848" s="8">
        <v>262</v>
      </c>
      <c r="E848" s="17">
        <f>IF(D848="","",D848/D855)</f>
        <v>0.24302012800296821</v>
      </c>
      <c r="F848" s="17">
        <f>IF(E848="","",SUM(E840:E848))</f>
        <v>0.25897412113904095</v>
      </c>
      <c r="G848" s="17">
        <f t="shared" si="13"/>
        <v>0.74102587886095905</v>
      </c>
      <c r="H848" s="34"/>
      <c r="I848" s="48"/>
    </row>
    <row r="849" spans="1:9">
      <c r="A849" s="1"/>
      <c r="B849" s="43">
        <v>20</v>
      </c>
      <c r="C849" s="43">
        <v>0.85</v>
      </c>
      <c r="D849" s="8">
        <v>268.10000000000002</v>
      </c>
      <c r="E849" s="17">
        <f>IF(D849="","",D849/D855)</f>
        <v>0.24867823021983124</v>
      </c>
      <c r="F849" s="17">
        <f>IF(E849="","",SUM(E840:E849))</f>
        <v>0.50765235135887221</v>
      </c>
      <c r="G849" s="17">
        <f t="shared" si="13"/>
        <v>0.49234764864112779</v>
      </c>
      <c r="H849" s="34"/>
      <c r="I849" s="49"/>
    </row>
    <row r="850" spans="1:9">
      <c r="A850" s="1"/>
      <c r="B850" s="2">
        <v>40</v>
      </c>
      <c r="C850" s="2">
        <v>0.42499999999999999</v>
      </c>
      <c r="D850" s="26">
        <v>158.4</v>
      </c>
      <c r="E850" s="27">
        <f>IF(D850="","",D850/D855)</f>
        <v>0.14692514609034416</v>
      </c>
      <c r="F850" s="27">
        <f>IF(E850="","",SUM(E840:E850))</f>
        <v>0.65457749744921634</v>
      </c>
      <c r="G850" s="27">
        <f t="shared" si="13"/>
        <v>0.34542250255078366</v>
      </c>
      <c r="H850" s="1"/>
      <c r="I850" s="12"/>
    </row>
    <row r="851" spans="1:9">
      <c r="A851" s="1"/>
      <c r="B851" s="43">
        <v>60</v>
      </c>
      <c r="C851" s="2">
        <v>0.25</v>
      </c>
      <c r="D851" s="8">
        <v>93.3</v>
      </c>
      <c r="E851" s="17">
        <f>IF(D851="","",D851/D855)</f>
        <v>8.6541137185789818E-2</v>
      </c>
      <c r="F851" s="17">
        <f>IF(E851="","",SUM(E840:E851))</f>
        <v>0.74111863463500616</v>
      </c>
      <c r="G851" s="17">
        <f t="shared" si="13"/>
        <v>0.25888136536499384</v>
      </c>
      <c r="H851" s="45"/>
      <c r="I851" s="35"/>
    </row>
    <row r="852" spans="1:9">
      <c r="A852" s="1"/>
      <c r="B852" s="43">
        <v>100</v>
      </c>
      <c r="C852" s="2">
        <v>0.15</v>
      </c>
      <c r="D852" s="8">
        <v>87.2</v>
      </c>
      <c r="E852" s="17">
        <f>IF(D852="","",D852/D855)</f>
        <v>8.088303496892682E-2</v>
      </c>
      <c r="F852" s="17">
        <f>IF(E852="","",SUM(E840:E852))</f>
        <v>0.82200166960393295</v>
      </c>
      <c r="G852" s="17">
        <f t="shared" si="13"/>
        <v>0.17799833039606705</v>
      </c>
      <c r="H852" s="45"/>
      <c r="I852" s="35"/>
    </row>
    <row r="853" spans="1:9">
      <c r="A853" s="1"/>
      <c r="B853" s="43">
        <v>200</v>
      </c>
      <c r="C853" s="2">
        <v>7.4999999999999997E-2</v>
      </c>
      <c r="D853" s="8">
        <v>153.5</v>
      </c>
      <c r="E853" s="17">
        <f>IF(D853="","",D853/D855)</f>
        <v>0.14238011316204435</v>
      </c>
      <c r="F853" s="17">
        <f>IF(E853="","",SUM(E840:E853))</f>
        <v>0.9643817827659773</v>
      </c>
      <c r="G853" s="17">
        <f t="shared" si="13"/>
        <v>3.5618217234022698E-2</v>
      </c>
      <c r="H853" s="34"/>
      <c r="I853" s="50"/>
    </row>
    <row r="854" spans="1:9">
      <c r="A854" s="1"/>
      <c r="B854" s="43" t="s">
        <v>9</v>
      </c>
      <c r="C854" s="43"/>
      <c r="D854" s="26">
        <v>38.400000000000006</v>
      </c>
      <c r="E854" s="27">
        <f>IF(D854="","",D854/D855)</f>
        <v>3.561821723402283E-2</v>
      </c>
      <c r="F854" s="18">
        <f>IF(E854="","",SUM(E840:E854))</f>
        <v>1.0000000000000002</v>
      </c>
      <c r="G854" s="17">
        <f t="shared" si="13"/>
        <v>-2.2204460492503131E-16</v>
      </c>
      <c r="H854" s="36"/>
      <c r="I854" s="35"/>
    </row>
    <row r="855" spans="1:9">
      <c r="A855" s="1"/>
      <c r="B855" s="37" t="s">
        <v>10</v>
      </c>
      <c r="C855" s="43"/>
      <c r="D855" s="22">
        <f>SUM(D840:D854)</f>
        <v>1078.0999999999999</v>
      </c>
      <c r="E855" s="17">
        <f>SUM(E840:E854)</f>
        <v>1.0000000000000002</v>
      </c>
      <c r="F855" s="19"/>
      <c r="G855" s="19"/>
      <c r="H855" s="44"/>
      <c r="I855" s="51"/>
    </row>
    <row r="856" spans="1:9">
      <c r="A856" s="1"/>
      <c r="B856" s="1"/>
      <c r="C856" s="1"/>
      <c r="D856" s="1"/>
      <c r="E856" s="1"/>
      <c r="F856" s="1"/>
      <c r="G856" s="1"/>
      <c r="H856" s="1"/>
      <c r="I856" s="9"/>
    </row>
    <row r="857" spans="1:9" ht="13.5">
      <c r="A857" s="1"/>
      <c r="B857" s="46"/>
      <c r="C857" s="3"/>
      <c r="D857" s="46"/>
      <c r="E857" s="3"/>
      <c r="F857" s="46"/>
      <c r="G857" s="4"/>
      <c r="H857" s="35"/>
      <c r="I857" s="9"/>
    </row>
    <row r="858" spans="1:9" ht="13.5">
      <c r="A858" s="1"/>
      <c r="B858" s="5"/>
      <c r="C858" s="3"/>
      <c r="D858" s="46"/>
      <c r="E858" s="3"/>
      <c r="F858" s="46"/>
      <c r="G858" s="1"/>
      <c r="H858" s="1"/>
      <c r="I858" s="9"/>
    </row>
    <row r="859" spans="1:9">
      <c r="A859" s="1"/>
      <c r="B859" s="1"/>
      <c r="C859" s="1"/>
      <c r="D859" s="1"/>
      <c r="E859" s="1"/>
      <c r="F859" s="1"/>
      <c r="G859" s="1"/>
      <c r="H859" s="1"/>
      <c r="I859" s="9"/>
    </row>
    <row r="860" spans="1:9">
      <c r="A860" s="1"/>
      <c r="B860" s="1"/>
      <c r="C860" s="1"/>
      <c r="D860" s="1"/>
      <c r="E860" s="1"/>
      <c r="F860" s="1"/>
      <c r="G860" s="1"/>
      <c r="H860" s="1"/>
      <c r="I860" s="9"/>
    </row>
    <row r="861" spans="1:9">
      <c r="A861" s="1"/>
      <c r="B861" s="1"/>
      <c r="C861" s="1"/>
      <c r="D861" s="1"/>
      <c r="E861" s="1"/>
      <c r="F861" s="1"/>
      <c r="G861" s="1"/>
      <c r="H861" s="1"/>
      <c r="I861" s="6"/>
    </row>
    <row r="862" spans="1:9">
      <c r="A862" s="1"/>
      <c r="B862" s="1"/>
      <c r="C862" s="1"/>
      <c r="D862" s="1"/>
      <c r="E862" s="1"/>
      <c r="F862" s="1"/>
      <c r="G862" s="1"/>
      <c r="H862" s="1"/>
      <c r="I862" s="13"/>
    </row>
    <row r="863" spans="1:9">
      <c r="A863" s="1"/>
      <c r="B863" s="1"/>
      <c r="C863" s="1"/>
      <c r="D863" s="1"/>
      <c r="E863" s="1"/>
      <c r="F863" s="1"/>
      <c r="G863" s="1"/>
      <c r="H863" s="1"/>
      <c r="I863" s="13"/>
    </row>
    <row r="864" spans="1:9">
      <c r="A864" s="1"/>
      <c r="B864" s="1"/>
      <c r="C864" s="1"/>
      <c r="D864" s="1"/>
      <c r="E864" s="1"/>
      <c r="F864" s="1"/>
      <c r="G864" s="1"/>
      <c r="H864" s="1"/>
      <c r="I864" s="9"/>
    </row>
    <row r="865" spans="1:9">
      <c r="A865" s="1"/>
      <c r="B865" s="1"/>
      <c r="C865" s="1"/>
      <c r="D865" s="1"/>
      <c r="E865" s="1"/>
      <c r="F865" s="1"/>
      <c r="G865" s="1"/>
      <c r="H865" s="1"/>
      <c r="I865" s="1"/>
    </row>
    <row r="866" spans="1:9">
      <c r="A866" s="1"/>
      <c r="B866" s="1"/>
      <c r="C866" s="1"/>
      <c r="D866" s="1"/>
      <c r="E866" s="1"/>
      <c r="F866" s="1"/>
      <c r="G866" s="1"/>
      <c r="H866" s="1"/>
      <c r="I866" s="13"/>
    </row>
    <row r="867" spans="1:9">
      <c r="A867" s="1"/>
      <c r="B867" s="1"/>
      <c r="C867" s="1"/>
      <c r="D867" s="1"/>
      <c r="E867" s="1"/>
      <c r="F867" s="1"/>
      <c r="G867" s="1"/>
      <c r="H867" s="1"/>
      <c r="I867" s="13"/>
    </row>
    <row r="868" spans="1:9">
      <c r="A868" s="1"/>
      <c r="B868" s="1"/>
      <c r="C868" s="1"/>
      <c r="D868" s="1"/>
      <c r="E868" s="1"/>
      <c r="F868" s="1"/>
      <c r="G868" s="1"/>
      <c r="H868" s="1"/>
      <c r="I868" s="9"/>
    </row>
    <row r="869" spans="1:9">
      <c r="A869" s="1"/>
      <c r="B869" s="1"/>
      <c r="C869" s="1"/>
      <c r="D869" s="1"/>
      <c r="E869" s="1"/>
      <c r="F869" s="1"/>
      <c r="G869" s="1"/>
      <c r="H869" s="1"/>
      <c r="I869" s="6"/>
    </row>
    <row r="870" spans="1:9">
      <c r="A870" s="1"/>
      <c r="B870" s="1"/>
      <c r="C870" s="1"/>
      <c r="D870" s="1"/>
      <c r="E870" s="1"/>
      <c r="F870" s="1"/>
      <c r="G870" s="1"/>
      <c r="H870" s="1"/>
      <c r="I870" s="6"/>
    </row>
    <row r="871" spans="1:9">
      <c r="A871" s="1"/>
      <c r="B871" s="1"/>
      <c r="C871" s="1"/>
      <c r="D871" s="1"/>
      <c r="E871" s="1"/>
      <c r="F871" s="1"/>
      <c r="G871" s="1"/>
      <c r="H871" s="1"/>
      <c r="I871" s="6"/>
    </row>
    <row r="872" spans="1:9">
      <c r="A872" s="1"/>
      <c r="B872" s="1"/>
      <c r="C872" s="1"/>
      <c r="D872" s="1"/>
      <c r="E872" s="1"/>
      <c r="F872" s="1"/>
      <c r="G872" s="1"/>
      <c r="H872" s="1"/>
      <c r="I872" s="6"/>
    </row>
    <row r="873" spans="1:9">
      <c r="A873" s="1"/>
      <c r="B873" s="1"/>
      <c r="C873" s="1"/>
      <c r="D873" s="1"/>
      <c r="E873" s="1"/>
      <c r="F873" s="1"/>
      <c r="G873" s="1"/>
      <c r="H873" s="1"/>
      <c r="I873" s="6"/>
    </row>
    <row r="874" spans="1:9">
      <c r="A874" s="1"/>
      <c r="B874" s="1"/>
      <c r="C874" s="1"/>
      <c r="D874" s="1"/>
      <c r="E874" s="1"/>
      <c r="F874" s="1"/>
      <c r="G874" s="1"/>
      <c r="H874" s="1"/>
      <c r="I874" s="6"/>
    </row>
    <row r="875" spans="1:9">
      <c r="A875" s="1"/>
      <c r="B875" s="1"/>
      <c r="C875" s="1"/>
      <c r="D875" s="1"/>
      <c r="E875" s="1"/>
      <c r="F875" s="1"/>
      <c r="G875" s="1"/>
      <c r="H875" s="1"/>
      <c r="I875" s="1"/>
    </row>
    <row r="876" spans="1:9">
      <c r="A876" s="1"/>
      <c r="B876" s="1"/>
      <c r="C876" s="1"/>
      <c r="D876" s="1"/>
      <c r="E876" s="1"/>
      <c r="F876" s="1"/>
      <c r="G876" s="1"/>
      <c r="H876" s="1"/>
      <c r="I876" s="1"/>
    </row>
    <row r="877" spans="1:9">
      <c r="A877" s="85" t="s">
        <v>46</v>
      </c>
      <c r="B877" s="85"/>
      <c r="C877" s="85"/>
      <c r="D877" s="85"/>
      <c r="E877" s="85"/>
      <c r="F877" s="85"/>
      <c r="G877" s="85"/>
      <c r="H877" s="85"/>
      <c r="I877" s="85"/>
    </row>
    <row r="878" spans="1:9">
      <c r="A878" s="1"/>
      <c r="B878" s="28"/>
      <c r="C878" s="28"/>
      <c r="D878" s="28"/>
      <c r="E878" s="28"/>
      <c r="F878" s="28"/>
      <c r="G878" s="28"/>
      <c r="H878" s="28"/>
      <c r="I878" s="28"/>
    </row>
    <row r="879" spans="1:9">
      <c r="A879" s="29" t="s">
        <v>37</v>
      </c>
      <c r="B879" s="29"/>
      <c r="C879" s="29"/>
      <c r="D879" s="29"/>
      <c r="E879" s="1"/>
      <c r="F879" s="116" t="s">
        <v>45</v>
      </c>
      <c r="G879" s="116"/>
      <c r="H879" s="116"/>
      <c r="I879" s="116"/>
    </row>
    <row r="880" spans="1:9">
      <c r="A880" s="52" t="s">
        <v>41</v>
      </c>
      <c r="B880" s="58"/>
      <c r="C880" s="58"/>
      <c r="D880" s="45"/>
      <c r="E880" s="1"/>
      <c r="F880" s="13"/>
      <c r="G880" s="58" t="s">
        <v>38</v>
      </c>
      <c r="H880" s="58"/>
      <c r="I880" s="58"/>
    </row>
    <row r="881" spans="1:9">
      <c r="A881" s="53" t="s">
        <v>43</v>
      </c>
      <c r="B881" s="30"/>
      <c r="C881" s="58"/>
      <c r="D881" s="45"/>
      <c r="E881" s="1"/>
      <c r="F881" s="115" t="s">
        <v>39</v>
      </c>
      <c r="G881" s="115"/>
      <c r="H881" s="115"/>
      <c r="I881" s="58"/>
    </row>
    <row r="882" spans="1:9">
      <c r="A882" s="64" t="s">
        <v>42</v>
      </c>
      <c r="B882" s="64"/>
      <c r="C882" s="64"/>
      <c r="D882" s="64"/>
      <c r="E882" s="64"/>
      <c r="F882" s="64"/>
      <c r="G882" s="64"/>
      <c r="H882" s="64"/>
      <c r="I882" s="64"/>
    </row>
    <row r="883" spans="1:9" ht="15">
      <c r="A883" s="82" t="s">
        <v>44</v>
      </c>
      <c r="B883" s="83"/>
      <c r="C883" s="83"/>
      <c r="D883" s="83"/>
      <c r="E883" s="83"/>
      <c r="F883" s="83"/>
      <c r="G883" s="83"/>
      <c r="H883" s="83"/>
      <c r="I883" s="84"/>
    </row>
    <row r="884" spans="1:9" ht="14.25">
      <c r="A884" s="103" t="s">
        <v>34</v>
      </c>
      <c r="B884" s="104"/>
      <c r="C884" s="104"/>
      <c r="D884" s="104"/>
      <c r="E884" s="104"/>
      <c r="F884" s="104"/>
      <c r="G884" s="104"/>
      <c r="H884" s="104"/>
      <c r="I884" s="105"/>
    </row>
    <row r="885" spans="1:9" ht="14.25">
      <c r="A885" s="103" t="s">
        <v>33</v>
      </c>
      <c r="B885" s="104"/>
      <c r="C885" s="104"/>
      <c r="D885" s="104"/>
      <c r="E885" s="104"/>
      <c r="F885" s="104"/>
      <c r="G885" s="104"/>
      <c r="H885" s="104"/>
      <c r="I885" s="105"/>
    </row>
    <row r="886" spans="1:9" ht="14.25">
      <c r="A886" s="103" t="s">
        <v>35</v>
      </c>
      <c r="B886" s="104"/>
      <c r="C886" s="104"/>
      <c r="D886" s="104"/>
      <c r="E886" s="104"/>
      <c r="F886" s="104"/>
      <c r="G886" s="104"/>
      <c r="H886" s="104"/>
      <c r="I886" s="105"/>
    </row>
    <row r="887" spans="1:9">
      <c r="A887" s="106" t="s">
        <v>20</v>
      </c>
      <c r="B887" s="107"/>
      <c r="C887" s="71" t="s">
        <v>21</v>
      </c>
      <c r="D887" s="108"/>
      <c r="E887" s="108"/>
      <c r="F887" s="109"/>
      <c r="G887" s="72" t="s">
        <v>22</v>
      </c>
      <c r="H887" s="108"/>
      <c r="I887" s="109"/>
    </row>
    <row r="888" spans="1:9">
      <c r="A888" s="110" t="s">
        <v>36</v>
      </c>
      <c r="B888" s="111"/>
      <c r="C888" s="111"/>
      <c r="D888" s="111"/>
      <c r="E888" s="111"/>
      <c r="F888" s="111"/>
      <c r="G888" s="111"/>
      <c r="H888" s="111"/>
      <c r="I888" s="112"/>
    </row>
    <row r="889" spans="1:9">
      <c r="A889" s="65" t="s">
        <v>24</v>
      </c>
      <c r="B889" s="111"/>
      <c r="C889" s="111"/>
      <c r="D889" s="111"/>
      <c r="E889" s="111"/>
      <c r="F889" s="111"/>
      <c r="G889" s="111"/>
      <c r="H889" s="111"/>
      <c r="I889" s="112"/>
    </row>
    <row r="890" spans="1:9" ht="15">
      <c r="A890" s="86" t="s">
        <v>23</v>
      </c>
      <c r="B890" s="87"/>
      <c r="C890" s="87"/>
      <c r="D890" s="87"/>
      <c r="E890" s="87"/>
      <c r="F890" s="87"/>
      <c r="G890" s="87"/>
      <c r="H890" s="87"/>
      <c r="I890" s="88"/>
    </row>
    <row r="891" spans="1:9" ht="15">
      <c r="A891" s="89" t="s">
        <v>18</v>
      </c>
      <c r="B891" s="90"/>
      <c r="C891" s="90"/>
      <c r="D891" s="90"/>
      <c r="E891" s="90"/>
      <c r="F891" s="90"/>
      <c r="G891" s="90"/>
      <c r="H891" s="90"/>
      <c r="I891" s="91"/>
    </row>
    <row r="892" spans="1:9">
      <c r="A892" s="95" t="s">
        <v>47</v>
      </c>
      <c r="B892" s="96"/>
      <c r="C892" s="96"/>
      <c r="D892" s="96"/>
      <c r="E892" s="96"/>
      <c r="F892" s="96"/>
      <c r="G892" s="97"/>
      <c r="H892" s="98" t="s">
        <v>40</v>
      </c>
      <c r="I892" s="99"/>
    </row>
    <row r="893" spans="1:9">
      <c r="A893" s="100" t="s">
        <v>29</v>
      </c>
      <c r="B893" s="101"/>
      <c r="C893" s="101"/>
      <c r="D893" s="101"/>
      <c r="E893" s="101"/>
      <c r="F893" s="102"/>
      <c r="G893" s="92" t="s">
        <v>30</v>
      </c>
      <c r="H893" s="93"/>
      <c r="I893" s="94"/>
    </row>
    <row r="894" spans="1:9">
      <c r="A894" s="92" t="s">
        <v>27</v>
      </c>
      <c r="B894" s="93"/>
      <c r="C894" s="93"/>
      <c r="D894" s="93"/>
      <c r="E894" s="94"/>
      <c r="F894" s="100" t="s">
        <v>32</v>
      </c>
      <c r="G894" s="102"/>
      <c r="H894" s="100" t="s">
        <v>31</v>
      </c>
      <c r="I894" s="102"/>
    </row>
    <row r="895" spans="1:9">
      <c r="A895" s="92" t="s">
        <v>28</v>
      </c>
      <c r="B895" s="93"/>
      <c r="C895" s="93"/>
      <c r="D895" s="94"/>
      <c r="E895" s="92" t="s">
        <v>26</v>
      </c>
      <c r="F895" s="94"/>
      <c r="G895" s="92" t="s">
        <v>25</v>
      </c>
      <c r="H895" s="93"/>
      <c r="I895" s="94"/>
    </row>
    <row r="896" spans="1:9">
      <c r="A896" s="65" t="s">
        <v>48</v>
      </c>
      <c r="B896" s="66"/>
      <c r="C896" s="67" t="s">
        <v>61</v>
      </c>
      <c r="D896" s="68"/>
      <c r="E896" s="68"/>
      <c r="F896" s="69"/>
      <c r="G896" s="66" t="s">
        <v>71</v>
      </c>
      <c r="H896" s="66"/>
      <c r="I896" s="70"/>
    </row>
    <row r="897" spans="1:9">
      <c r="A897" s="71" t="s">
        <v>70</v>
      </c>
      <c r="B897" s="72"/>
      <c r="C897" s="72"/>
      <c r="D897" s="72"/>
      <c r="E897" s="72"/>
      <c r="F897" s="72"/>
      <c r="G897" s="72"/>
      <c r="H897" s="72"/>
      <c r="I897" s="73"/>
    </row>
    <row r="898" spans="1:9" ht="15.75">
      <c r="A898" s="7"/>
      <c r="B898" s="74" t="s">
        <v>0</v>
      </c>
      <c r="C898" s="74"/>
      <c r="D898" s="74"/>
      <c r="E898" s="54">
        <f>E899+E900</f>
        <v>1186.4000000000001</v>
      </c>
      <c r="F898" s="75" t="s">
        <v>19</v>
      </c>
      <c r="G898" s="76"/>
      <c r="H898" s="77" t="s">
        <v>74</v>
      </c>
      <c r="I898" s="78"/>
    </row>
    <row r="899" spans="1:9" ht="15.75">
      <c r="A899" s="1"/>
      <c r="B899" s="79" t="s">
        <v>1</v>
      </c>
      <c r="C899" s="80"/>
      <c r="D899" s="81"/>
      <c r="E899" s="38">
        <v>116</v>
      </c>
      <c r="F899" s="20"/>
      <c r="G899" s="21"/>
      <c r="H899" s="113" t="s">
        <v>75</v>
      </c>
      <c r="I899" s="114"/>
    </row>
    <row r="900" spans="1:9">
      <c r="A900" s="1"/>
      <c r="B900" s="79" t="s">
        <v>2</v>
      </c>
      <c r="C900" s="80"/>
      <c r="D900" s="81"/>
      <c r="E900" s="39">
        <f>D918</f>
        <v>1070.4000000000001</v>
      </c>
      <c r="F900" s="62" t="s">
        <v>49</v>
      </c>
      <c r="G900" s="62"/>
      <c r="H900" s="63">
        <v>6.5</v>
      </c>
      <c r="I900" s="63"/>
    </row>
    <row r="901" spans="1:9">
      <c r="A901" s="1"/>
      <c r="B901" s="1"/>
      <c r="C901" s="1"/>
      <c r="D901" s="1"/>
      <c r="E901" s="1"/>
      <c r="F901" s="1"/>
      <c r="G901" s="1"/>
      <c r="H901" s="1"/>
      <c r="I901" s="1"/>
    </row>
    <row r="902" spans="1:9">
      <c r="A902" s="1"/>
      <c r="B902" s="10" t="s">
        <v>3</v>
      </c>
      <c r="C902" s="10" t="s">
        <v>6</v>
      </c>
      <c r="D902" s="10" t="s">
        <v>7</v>
      </c>
      <c r="E902" s="41" t="s">
        <v>4</v>
      </c>
      <c r="F902" s="41" t="s">
        <v>8</v>
      </c>
      <c r="G902" s="41" t="s">
        <v>5</v>
      </c>
      <c r="H902" s="24"/>
      <c r="I902" s="23"/>
    </row>
    <row r="903" spans="1:9">
      <c r="A903" s="1"/>
      <c r="B903" s="42" t="s">
        <v>11</v>
      </c>
      <c r="C903" s="42">
        <v>75</v>
      </c>
      <c r="D903" s="8">
        <v>0</v>
      </c>
      <c r="E903" s="17">
        <f>IF(D903="","",D903/D918)</f>
        <v>0</v>
      </c>
      <c r="F903" s="17">
        <f>IF(E903="","",SUM(E903:E903))</f>
        <v>0</v>
      </c>
      <c r="G903" s="17">
        <f t="shared" ref="G903:G917" si="14">IF(F903="","",1-F903)</f>
        <v>1</v>
      </c>
      <c r="H903" s="24"/>
      <c r="I903" s="23"/>
    </row>
    <row r="904" spans="1:9">
      <c r="A904" s="14">
        <f>SUM(D903:D916)</f>
        <v>990.4</v>
      </c>
      <c r="B904" s="42" t="s">
        <v>12</v>
      </c>
      <c r="C904" s="42">
        <v>50</v>
      </c>
      <c r="D904" s="8">
        <v>0</v>
      </c>
      <c r="E904" s="17">
        <f>IF(D904="","",D904/D918)</f>
        <v>0</v>
      </c>
      <c r="F904" s="17">
        <f>IF(E904="","",SUM(E903:E904))</f>
        <v>0</v>
      </c>
      <c r="G904" s="17">
        <f t="shared" si="14"/>
        <v>1</v>
      </c>
      <c r="H904" s="16"/>
      <c r="I904" s="25"/>
    </row>
    <row r="905" spans="1:9">
      <c r="A905" s="1"/>
      <c r="B905" s="11" t="s">
        <v>13</v>
      </c>
      <c r="C905" s="42">
        <v>37.5</v>
      </c>
      <c r="D905" s="8">
        <v>0</v>
      </c>
      <c r="E905" s="17">
        <f>IF(D905="","",D905/D918)</f>
        <v>0</v>
      </c>
      <c r="F905" s="17">
        <f>IF(E905="","",SUM(E903:E905))</f>
        <v>0</v>
      </c>
      <c r="G905" s="17">
        <f t="shared" si="14"/>
        <v>1</v>
      </c>
      <c r="H905" s="16"/>
      <c r="I905" s="1"/>
    </row>
    <row r="906" spans="1:9">
      <c r="A906" s="1"/>
      <c r="B906" s="42" t="s">
        <v>14</v>
      </c>
      <c r="C906" s="42">
        <v>25</v>
      </c>
      <c r="D906" s="8">
        <v>0</v>
      </c>
      <c r="E906" s="17">
        <f>IF(D906="","",D906/D918)</f>
        <v>0</v>
      </c>
      <c r="F906" s="17">
        <f>IF(E906="","",SUM(E903:E906))</f>
        <v>0</v>
      </c>
      <c r="G906" s="17">
        <f t="shared" si="14"/>
        <v>1</v>
      </c>
      <c r="H906" s="1"/>
      <c r="I906" s="1"/>
    </row>
    <row r="907" spans="1:9">
      <c r="A907" s="1"/>
      <c r="B907" s="42" t="s">
        <v>15</v>
      </c>
      <c r="C907" s="42">
        <v>19</v>
      </c>
      <c r="D907" s="8">
        <v>0</v>
      </c>
      <c r="E907" s="17">
        <f>IF(D907="","",D907/D918)</f>
        <v>0</v>
      </c>
      <c r="F907" s="17">
        <f>IF(E907="","",SUM(E903:E907))</f>
        <v>0</v>
      </c>
      <c r="G907" s="17">
        <f t="shared" si="14"/>
        <v>1</v>
      </c>
      <c r="H907" s="15"/>
      <c r="I907" s="1"/>
    </row>
    <row r="908" spans="1:9">
      <c r="A908" s="1"/>
      <c r="B908" s="42" t="s">
        <v>17</v>
      </c>
      <c r="C908" s="42">
        <v>12.7</v>
      </c>
      <c r="D908" s="8">
        <v>0</v>
      </c>
      <c r="E908" s="17">
        <f>IF(D908="","",D908/D918)</f>
        <v>0</v>
      </c>
      <c r="F908" s="17">
        <f>IF(E908="","",SUM(E903:E908))</f>
        <v>0</v>
      </c>
      <c r="G908" s="17">
        <f t="shared" si="14"/>
        <v>1</v>
      </c>
      <c r="H908" s="59" t="s">
        <v>50</v>
      </c>
      <c r="I908" s="59"/>
    </row>
    <row r="909" spans="1:9">
      <c r="A909" s="1"/>
      <c r="B909" s="42" t="s">
        <v>16</v>
      </c>
      <c r="C909" s="42">
        <v>9.5</v>
      </c>
      <c r="D909" s="8">
        <v>0</v>
      </c>
      <c r="E909" s="17">
        <f>IF(D909="","",D909/D918)</f>
        <v>0</v>
      </c>
      <c r="F909" s="17">
        <f>IF(E909="","",SUM(E903:E909))</f>
        <v>0</v>
      </c>
      <c r="G909" s="17">
        <f t="shared" si="14"/>
        <v>1</v>
      </c>
      <c r="H909" s="1"/>
      <c r="I909" s="1"/>
    </row>
    <row r="910" spans="1:9" ht="15">
      <c r="A910" s="1"/>
      <c r="B910" s="43">
        <v>4</v>
      </c>
      <c r="C910" s="43">
        <v>4.75</v>
      </c>
      <c r="D910" s="8">
        <v>19.5</v>
      </c>
      <c r="E910" s="17">
        <f>IF(D910="","",D910/D918)</f>
        <v>1.8217488789237665E-2</v>
      </c>
      <c r="F910" s="17">
        <f>IF(E910="","",SUM(E903:E910))</f>
        <v>1.8217488789237665E-2</v>
      </c>
      <c r="G910" s="17">
        <f t="shared" si="14"/>
        <v>0.98178251121076232</v>
      </c>
      <c r="H910" s="60" t="s">
        <v>68</v>
      </c>
      <c r="I910" s="61"/>
    </row>
    <row r="911" spans="1:9">
      <c r="A911" s="1"/>
      <c r="B911" s="43">
        <v>10</v>
      </c>
      <c r="C911" s="43">
        <v>2</v>
      </c>
      <c r="D911" s="8">
        <v>239.9</v>
      </c>
      <c r="E911" s="17">
        <f>IF(D911="","",D911/D918)</f>
        <v>0.22412182361733929</v>
      </c>
      <c r="F911" s="17">
        <f>IF(E911="","",SUM(E903:E911))</f>
        <v>0.24233931240657697</v>
      </c>
      <c r="G911" s="17">
        <f t="shared" si="14"/>
        <v>0.75766068759342309</v>
      </c>
      <c r="H911" s="34"/>
      <c r="I911" s="48"/>
    </row>
    <row r="912" spans="1:9">
      <c r="A912" s="1"/>
      <c r="B912" s="43">
        <v>20</v>
      </c>
      <c r="C912" s="43">
        <v>0.85</v>
      </c>
      <c r="D912" s="8">
        <v>216.60000000000002</v>
      </c>
      <c r="E912" s="17">
        <f>IF(D912="","",D912/D918)</f>
        <v>0.2023542600896861</v>
      </c>
      <c r="F912" s="17">
        <f>IF(E912="","",SUM(E903:E912))</f>
        <v>0.44469357249626307</v>
      </c>
      <c r="G912" s="17">
        <f t="shared" si="14"/>
        <v>0.55530642750373693</v>
      </c>
      <c r="H912" s="34"/>
      <c r="I912" s="49"/>
    </row>
    <row r="913" spans="1:9">
      <c r="A913" s="1"/>
      <c r="B913" s="2">
        <v>40</v>
      </c>
      <c r="C913" s="2">
        <v>0.42499999999999999</v>
      </c>
      <c r="D913" s="26">
        <v>129.80000000000001</v>
      </c>
      <c r="E913" s="27">
        <f>IF(D913="","",D913/D918)</f>
        <v>0.12126307922272048</v>
      </c>
      <c r="F913" s="27">
        <f>IF(E913="","",SUM(E903:E913))</f>
        <v>0.56595665171898357</v>
      </c>
      <c r="G913" s="27">
        <f t="shared" si="14"/>
        <v>0.43404334828101643</v>
      </c>
      <c r="H913" s="1"/>
      <c r="I913" s="12"/>
    </row>
    <row r="914" spans="1:9">
      <c r="A914" s="1"/>
      <c r="B914" s="43">
        <v>60</v>
      </c>
      <c r="C914" s="2">
        <v>0.25</v>
      </c>
      <c r="D914" s="8">
        <v>91</v>
      </c>
      <c r="E914" s="17">
        <f>IF(D914="","",D914/D918)</f>
        <v>8.5014947683109104E-2</v>
      </c>
      <c r="F914" s="17">
        <f>IF(E914="","",SUM(E903:E914))</f>
        <v>0.6509715994020927</v>
      </c>
      <c r="G914" s="17">
        <f t="shared" si="14"/>
        <v>0.3490284005979073</v>
      </c>
      <c r="H914" s="45"/>
      <c r="I914" s="35"/>
    </row>
    <row r="915" spans="1:9">
      <c r="A915" s="1"/>
      <c r="B915" s="43">
        <v>100</v>
      </c>
      <c r="C915" s="2">
        <v>0.15</v>
      </c>
      <c r="D915" s="8">
        <v>96.6</v>
      </c>
      <c r="E915" s="17">
        <f>IF(D915="","",D915/D918)</f>
        <v>9.0246636771300431E-2</v>
      </c>
      <c r="F915" s="17">
        <f>IF(E915="","",SUM(E903:E915))</f>
        <v>0.74121823617339311</v>
      </c>
      <c r="G915" s="17">
        <f t="shared" si="14"/>
        <v>0.25878176382660689</v>
      </c>
      <c r="H915" s="45"/>
      <c r="I915" s="35"/>
    </row>
    <row r="916" spans="1:9">
      <c r="A916" s="1"/>
      <c r="B916" s="43">
        <v>200</v>
      </c>
      <c r="C916" s="2">
        <v>7.4999999999999997E-2</v>
      </c>
      <c r="D916" s="8">
        <v>197</v>
      </c>
      <c r="E916" s="17">
        <f>IF(D916="","",D916/D918)</f>
        <v>0.18404334828101643</v>
      </c>
      <c r="F916" s="17">
        <f>IF(E916="","",SUM(E903:E916))</f>
        <v>0.92526158445440954</v>
      </c>
      <c r="G916" s="17">
        <f t="shared" si="14"/>
        <v>7.4738415545590464E-2</v>
      </c>
      <c r="H916" s="34"/>
      <c r="I916" s="50"/>
    </row>
    <row r="917" spans="1:9">
      <c r="A917" s="1"/>
      <c r="B917" s="43" t="s">
        <v>9</v>
      </c>
      <c r="C917" s="43"/>
      <c r="D917" s="26">
        <v>80</v>
      </c>
      <c r="E917" s="27">
        <f>IF(D917="","",D917/D918)</f>
        <v>7.4738415545590423E-2</v>
      </c>
      <c r="F917" s="18">
        <f>IF(E917="","",SUM(E903:E917))</f>
        <v>1</v>
      </c>
      <c r="G917" s="17">
        <f t="shared" si="14"/>
        <v>0</v>
      </c>
      <c r="H917" s="36"/>
      <c r="I917" s="35"/>
    </row>
    <row r="918" spans="1:9">
      <c r="A918" s="1"/>
      <c r="B918" s="37" t="s">
        <v>10</v>
      </c>
      <c r="C918" s="43"/>
      <c r="D918" s="22">
        <f>SUM(D903:D917)</f>
        <v>1070.4000000000001</v>
      </c>
      <c r="E918" s="17">
        <f>SUM(E903:E917)</f>
        <v>1</v>
      </c>
      <c r="F918" s="19"/>
      <c r="G918" s="19"/>
      <c r="H918" s="44"/>
      <c r="I918" s="51"/>
    </row>
    <row r="919" spans="1:9">
      <c r="A919" s="1"/>
      <c r="B919" s="1"/>
      <c r="C919" s="1"/>
      <c r="D919" s="1"/>
      <c r="E919" s="1"/>
      <c r="F919" s="1"/>
      <c r="G919" s="1"/>
      <c r="H919" s="1"/>
      <c r="I919" s="9"/>
    </row>
    <row r="920" spans="1:9" ht="13.5">
      <c r="A920" s="1"/>
      <c r="B920" s="46"/>
      <c r="C920" s="3"/>
      <c r="D920" s="46"/>
      <c r="E920" s="3"/>
      <c r="F920" s="46"/>
      <c r="G920" s="4"/>
      <c r="H920" s="35"/>
      <c r="I920" s="9"/>
    </row>
    <row r="921" spans="1:9" ht="13.5">
      <c r="A921" s="1"/>
      <c r="B921" s="5"/>
      <c r="C921" s="3"/>
      <c r="D921" s="46"/>
      <c r="E921" s="3"/>
      <c r="F921" s="46"/>
      <c r="G921" s="1"/>
      <c r="H921" s="1"/>
      <c r="I921" s="9"/>
    </row>
    <row r="922" spans="1:9">
      <c r="A922" s="1"/>
      <c r="B922" s="1"/>
      <c r="C922" s="1"/>
      <c r="D922" s="1"/>
      <c r="E922" s="1"/>
      <c r="F922" s="1"/>
      <c r="G922" s="1"/>
      <c r="H922" s="1"/>
      <c r="I922" s="9"/>
    </row>
    <row r="923" spans="1:9">
      <c r="A923" s="1"/>
      <c r="B923" s="1"/>
      <c r="C923" s="1"/>
      <c r="D923" s="1"/>
      <c r="E923" s="1"/>
      <c r="F923" s="1"/>
      <c r="G923" s="1"/>
      <c r="H923" s="1"/>
      <c r="I923" s="9"/>
    </row>
    <row r="924" spans="1:9">
      <c r="A924" s="1"/>
      <c r="B924" s="1"/>
      <c r="C924" s="1"/>
      <c r="D924" s="1"/>
      <c r="E924" s="1"/>
      <c r="F924" s="1"/>
      <c r="G924" s="1"/>
      <c r="H924" s="1"/>
      <c r="I924" s="6"/>
    </row>
    <row r="925" spans="1:9">
      <c r="A925" s="1"/>
      <c r="B925" s="1"/>
      <c r="C925" s="1"/>
      <c r="D925" s="1"/>
      <c r="E925" s="1"/>
      <c r="F925" s="1"/>
      <c r="G925" s="1"/>
      <c r="H925" s="1"/>
      <c r="I925" s="13"/>
    </row>
    <row r="926" spans="1:9">
      <c r="A926" s="1"/>
      <c r="B926" s="1"/>
      <c r="C926" s="1"/>
      <c r="D926" s="1"/>
      <c r="E926" s="1"/>
      <c r="F926" s="1"/>
      <c r="G926" s="1"/>
      <c r="H926" s="1"/>
      <c r="I926" s="13"/>
    </row>
    <row r="927" spans="1:9">
      <c r="A927" s="1"/>
      <c r="B927" s="1"/>
      <c r="C927" s="1"/>
      <c r="D927" s="1"/>
      <c r="E927" s="1"/>
      <c r="F927" s="1"/>
      <c r="G927" s="1"/>
      <c r="H927" s="1"/>
      <c r="I927" s="9"/>
    </row>
    <row r="928" spans="1:9">
      <c r="A928" s="1"/>
      <c r="B928" s="1"/>
      <c r="C928" s="1"/>
      <c r="D928" s="1"/>
      <c r="E928" s="1"/>
      <c r="F928" s="1"/>
      <c r="G928" s="1"/>
      <c r="H928" s="1"/>
      <c r="I928" s="1"/>
    </row>
    <row r="929" spans="1:9">
      <c r="A929" s="1"/>
      <c r="B929" s="1"/>
      <c r="C929" s="1"/>
      <c r="D929" s="1"/>
      <c r="E929" s="1"/>
      <c r="F929" s="1"/>
      <c r="G929" s="1"/>
      <c r="H929" s="1"/>
      <c r="I929" s="13"/>
    </row>
    <row r="930" spans="1:9">
      <c r="A930" s="1"/>
      <c r="B930" s="1"/>
      <c r="C930" s="1"/>
      <c r="D930" s="1"/>
      <c r="E930" s="1"/>
      <c r="F930" s="1"/>
      <c r="G930" s="1"/>
      <c r="H930" s="1"/>
      <c r="I930" s="13"/>
    </row>
    <row r="931" spans="1:9">
      <c r="A931" s="1"/>
      <c r="B931" s="1"/>
      <c r="C931" s="1"/>
      <c r="D931" s="1"/>
      <c r="E931" s="1"/>
      <c r="F931" s="1"/>
      <c r="G931" s="1"/>
      <c r="H931" s="1"/>
      <c r="I931" s="9"/>
    </row>
    <row r="932" spans="1:9">
      <c r="A932" s="1"/>
      <c r="B932" s="1"/>
      <c r="C932" s="1"/>
      <c r="D932" s="1"/>
      <c r="E932" s="1"/>
      <c r="F932" s="1"/>
      <c r="G932" s="1"/>
      <c r="H932" s="1"/>
      <c r="I932" s="6"/>
    </row>
    <row r="933" spans="1:9">
      <c r="A933" s="1"/>
      <c r="B933" s="1"/>
      <c r="C933" s="1"/>
      <c r="D933" s="1"/>
      <c r="E933" s="1"/>
      <c r="F933" s="1"/>
      <c r="G933" s="1"/>
      <c r="H933" s="1"/>
      <c r="I933" s="6"/>
    </row>
    <row r="934" spans="1:9">
      <c r="A934" s="1"/>
      <c r="B934" s="1"/>
      <c r="C934" s="1"/>
      <c r="D934" s="1"/>
      <c r="E934" s="1"/>
      <c r="F934" s="1"/>
      <c r="G934" s="1"/>
      <c r="H934" s="1"/>
      <c r="I934" s="6"/>
    </row>
    <row r="935" spans="1:9">
      <c r="A935" s="1"/>
      <c r="B935" s="1"/>
      <c r="C935" s="1"/>
      <c r="D935" s="1"/>
      <c r="E935" s="1"/>
      <c r="F935" s="1"/>
      <c r="G935" s="1"/>
      <c r="H935" s="1"/>
      <c r="I935" s="6"/>
    </row>
    <row r="936" spans="1:9">
      <c r="A936" s="1"/>
      <c r="B936" s="1"/>
      <c r="C936" s="1"/>
      <c r="D936" s="1"/>
      <c r="E936" s="1"/>
      <c r="F936" s="1"/>
      <c r="G936" s="1"/>
      <c r="H936" s="1"/>
      <c r="I936" s="6"/>
    </row>
    <row r="937" spans="1:9">
      <c r="A937" s="1"/>
      <c r="B937" s="1"/>
      <c r="C937" s="1"/>
      <c r="D937" s="1"/>
      <c r="E937" s="1"/>
      <c r="F937" s="1"/>
      <c r="G937" s="1"/>
      <c r="H937" s="1"/>
      <c r="I937" s="6"/>
    </row>
    <row r="938" spans="1:9">
      <c r="A938" s="1"/>
      <c r="B938" s="1"/>
      <c r="C938" s="1"/>
      <c r="D938" s="1"/>
      <c r="E938" s="1"/>
      <c r="F938" s="1"/>
      <c r="G938" s="1"/>
      <c r="H938" s="1"/>
      <c r="I938" s="1"/>
    </row>
    <row r="939" spans="1:9">
      <c r="A939" s="1"/>
      <c r="B939" s="1"/>
      <c r="C939" s="1"/>
      <c r="D939" s="1"/>
      <c r="E939" s="1"/>
      <c r="F939" s="1"/>
      <c r="G939" s="1"/>
      <c r="H939" s="1"/>
      <c r="I939" s="1"/>
    </row>
    <row r="940" spans="1:9">
      <c r="A940" s="85" t="s">
        <v>46</v>
      </c>
      <c r="B940" s="85"/>
      <c r="C940" s="85"/>
      <c r="D940" s="85"/>
      <c r="E940" s="85"/>
      <c r="F940" s="85"/>
      <c r="G940" s="85"/>
      <c r="H940" s="85"/>
      <c r="I940" s="85"/>
    </row>
    <row r="941" spans="1:9">
      <c r="A941" s="1"/>
      <c r="B941" s="28"/>
      <c r="C941" s="28"/>
      <c r="D941" s="28"/>
      <c r="E941" s="28"/>
      <c r="F941" s="28"/>
      <c r="G941" s="28"/>
      <c r="H941" s="28"/>
      <c r="I941" s="28"/>
    </row>
    <row r="942" spans="1:9">
      <c r="A942" s="29" t="s">
        <v>37</v>
      </c>
      <c r="B942" s="29"/>
      <c r="C942" s="29"/>
      <c r="D942" s="29"/>
      <c r="E942" s="1"/>
      <c r="F942" s="116" t="s">
        <v>45</v>
      </c>
      <c r="G942" s="116"/>
      <c r="H942" s="116"/>
      <c r="I942" s="116"/>
    </row>
    <row r="943" spans="1:9">
      <c r="A943" s="52" t="s">
        <v>41</v>
      </c>
      <c r="B943" s="58"/>
      <c r="C943" s="58"/>
      <c r="D943" s="45"/>
      <c r="E943" s="1"/>
      <c r="F943" s="13"/>
      <c r="G943" s="58" t="s">
        <v>38</v>
      </c>
      <c r="H943" s="58"/>
      <c r="I943" s="58"/>
    </row>
    <row r="944" spans="1:9">
      <c r="A944" s="53" t="s">
        <v>43</v>
      </c>
      <c r="B944" s="30"/>
      <c r="C944" s="58"/>
      <c r="D944" s="45"/>
      <c r="E944" s="1"/>
      <c r="F944" s="115" t="s">
        <v>39</v>
      </c>
      <c r="G944" s="115"/>
      <c r="H944" s="115"/>
      <c r="I944" s="58"/>
    </row>
    <row r="945" spans="1:9">
      <c r="A945" s="64" t="s">
        <v>42</v>
      </c>
      <c r="B945" s="64"/>
      <c r="C945" s="64"/>
      <c r="D945" s="64"/>
      <c r="E945" s="64"/>
      <c r="F945" s="64"/>
      <c r="G945" s="64"/>
      <c r="H945" s="64"/>
      <c r="I945" s="64"/>
    </row>
    <row r="946" spans="1:9" ht="15">
      <c r="A946" s="82" t="s">
        <v>44</v>
      </c>
      <c r="B946" s="83"/>
      <c r="C946" s="83"/>
      <c r="D946" s="83"/>
      <c r="E946" s="83"/>
      <c r="F946" s="83"/>
      <c r="G946" s="83"/>
      <c r="H946" s="83"/>
      <c r="I946" s="84"/>
    </row>
    <row r="947" spans="1:9" ht="14.25">
      <c r="A947" s="103" t="s">
        <v>34</v>
      </c>
      <c r="B947" s="104"/>
      <c r="C947" s="104"/>
      <c r="D947" s="104"/>
      <c r="E947" s="104"/>
      <c r="F947" s="104"/>
      <c r="G947" s="104"/>
      <c r="H947" s="104"/>
      <c r="I947" s="105"/>
    </row>
    <row r="948" spans="1:9" ht="14.25">
      <c r="A948" s="103" t="s">
        <v>33</v>
      </c>
      <c r="B948" s="104"/>
      <c r="C948" s="104"/>
      <c r="D948" s="104"/>
      <c r="E948" s="104"/>
      <c r="F948" s="104"/>
      <c r="G948" s="104"/>
      <c r="H948" s="104"/>
      <c r="I948" s="105"/>
    </row>
    <row r="949" spans="1:9" ht="14.25">
      <c r="A949" s="103" t="s">
        <v>35</v>
      </c>
      <c r="B949" s="104"/>
      <c r="C949" s="104"/>
      <c r="D949" s="104"/>
      <c r="E949" s="104"/>
      <c r="F949" s="104"/>
      <c r="G949" s="104"/>
      <c r="H949" s="104"/>
      <c r="I949" s="105"/>
    </row>
    <row r="950" spans="1:9">
      <c r="A950" s="106" t="s">
        <v>20</v>
      </c>
      <c r="B950" s="107"/>
      <c r="C950" s="71" t="s">
        <v>21</v>
      </c>
      <c r="D950" s="108"/>
      <c r="E950" s="108"/>
      <c r="F950" s="109"/>
      <c r="G950" s="72" t="s">
        <v>22</v>
      </c>
      <c r="H950" s="108"/>
      <c r="I950" s="109"/>
    </row>
    <row r="951" spans="1:9">
      <c r="A951" s="110" t="s">
        <v>36</v>
      </c>
      <c r="B951" s="111"/>
      <c r="C951" s="111"/>
      <c r="D951" s="111"/>
      <c r="E951" s="111"/>
      <c r="F951" s="111"/>
      <c r="G951" s="111"/>
      <c r="H951" s="111"/>
      <c r="I951" s="112"/>
    </row>
    <row r="952" spans="1:9">
      <c r="A952" s="65" t="s">
        <v>24</v>
      </c>
      <c r="B952" s="111"/>
      <c r="C952" s="111"/>
      <c r="D952" s="111"/>
      <c r="E952" s="111"/>
      <c r="F952" s="111"/>
      <c r="G952" s="111"/>
      <c r="H952" s="111"/>
      <c r="I952" s="112"/>
    </row>
    <row r="953" spans="1:9" ht="15">
      <c r="A953" s="86" t="s">
        <v>23</v>
      </c>
      <c r="B953" s="87"/>
      <c r="C953" s="87"/>
      <c r="D953" s="87"/>
      <c r="E953" s="87"/>
      <c r="F953" s="87"/>
      <c r="G953" s="87"/>
      <c r="H953" s="87"/>
      <c r="I953" s="88"/>
    </row>
    <row r="954" spans="1:9" ht="15">
      <c r="A954" s="89" t="s">
        <v>18</v>
      </c>
      <c r="B954" s="90"/>
      <c r="C954" s="90"/>
      <c r="D954" s="90"/>
      <c r="E954" s="90"/>
      <c r="F954" s="90"/>
      <c r="G954" s="90"/>
      <c r="H954" s="90"/>
      <c r="I954" s="91"/>
    </row>
    <row r="955" spans="1:9">
      <c r="A955" s="95" t="s">
        <v>47</v>
      </c>
      <c r="B955" s="96"/>
      <c r="C955" s="96"/>
      <c r="D955" s="96"/>
      <c r="E955" s="96"/>
      <c r="F955" s="96"/>
      <c r="G955" s="97"/>
      <c r="H955" s="98" t="s">
        <v>40</v>
      </c>
      <c r="I955" s="99"/>
    </row>
    <row r="956" spans="1:9">
      <c r="A956" s="100" t="s">
        <v>29</v>
      </c>
      <c r="B956" s="101"/>
      <c r="C956" s="101"/>
      <c r="D956" s="101"/>
      <c r="E956" s="101"/>
      <c r="F956" s="102"/>
      <c r="G956" s="92" t="s">
        <v>30</v>
      </c>
      <c r="H956" s="93"/>
      <c r="I956" s="94"/>
    </row>
    <row r="957" spans="1:9">
      <c r="A957" s="92" t="s">
        <v>27</v>
      </c>
      <c r="B957" s="93"/>
      <c r="C957" s="93"/>
      <c r="D957" s="93"/>
      <c r="E957" s="94"/>
      <c r="F957" s="100" t="s">
        <v>32</v>
      </c>
      <c r="G957" s="102"/>
      <c r="H957" s="100" t="s">
        <v>31</v>
      </c>
      <c r="I957" s="102"/>
    </row>
    <row r="958" spans="1:9">
      <c r="A958" s="92" t="s">
        <v>28</v>
      </c>
      <c r="B958" s="93"/>
      <c r="C958" s="93"/>
      <c r="D958" s="94"/>
      <c r="E958" s="92" t="s">
        <v>26</v>
      </c>
      <c r="F958" s="94"/>
      <c r="G958" s="92" t="s">
        <v>25</v>
      </c>
      <c r="H958" s="93"/>
      <c r="I958" s="94"/>
    </row>
    <row r="959" spans="1:9">
      <c r="A959" s="65" t="s">
        <v>48</v>
      </c>
      <c r="B959" s="66"/>
      <c r="C959" s="67" t="s">
        <v>76</v>
      </c>
      <c r="D959" s="68"/>
      <c r="E959" s="68"/>
      <c r="F959" s="69"/>
      <c r="G959" s="66" t="s">
        <v>71</v>
      </c>
      <c r="H959" s="66"/>
      <c r="I959" s="70"/>
    </row>
    <row r="960" spans="1:9">
      <c r="A960" s="71" t="s">
        <v>70</v>
      </c>
      <c r="B960" s="72"/>
      <c r="C960" s="72"/>
      <c r="D960" s="72"/>
      <c r="E960" s="72"/>
      <c r="F960" s="72"/>
      <c r="G960" s="72"/>
      <c r="H960" s="72"/>
      <c r="I960" s="73"/>
    </row>
    <row r="961" spans="1:9" ht="15.75">
      <c r="A961" s="7"/>
      <c r="B961" s="74" t="s">
        <v>0</v>
      </c>
      <c r="C961" s="74"/>
      <c r="D961" s="74"/>
      <c r="E961" s="54">
        <f>E962+E963</f>
        <v>805.2</v>
      </c>
      <c r="F961" s="75" t="s">
        <v>19</v>
      </c>
      <c r="G961" s="76"/>
      <c r="H961" s="77" t="s">
        <v>74</v>
      </c>
      <c r="I961" s="78"/>
    </row>
    <row r="962" spans="1:9" ht="15.75">
      <c r="A962" s="1"/>
      <c r="B962" s="79" t="s">
        <v>1</v>
      </c>
      <c r="C962" s="80"/>
      <c r="D962" s="81"/>
      <c r="E962" s="38">
        <v>116</v>
      </c>
      <c r="F962" s="20"/>
      <c r="G962" s="21"/>
      <c r="H962" s="113" t="s">
        <v>75</v>
      </c>
      <c r="I962" s="114"/>
    </row>
    <row r="963" spans="1:9">
      <c r="A963" s="1"/>
      <c r="B963" s="79" t="s">
        <v>2</v>
      </c>
      <c r="C963" s="80"/>
      <c r="D963" s="81"/>
      <c r="E963" s="39">
        <f>D981</f>
        <v>689.2</v>
      </c>
      <c r="F963" s="62" t="s">
        <v>49</v>
      </c>
      <c r="G963" s="62"/>
      <c r="H963" s="63">
        <v>7.95</v>
      </c>
      <c r="I963" s="63"/>
    </row>
    <row r="964" spans="1:9">
      <c r="A964" s="1"/>
      <c r="B964" s="1"/>
      <c r="C964" s="1"/>
      <c r="D964" s="1"/>
      <c r="E964" s="1"/>
      <c r="F964" s="1"/>
      <c r="G964" s="1"/>
      <c r="H964" s="1"/>
      <c r="I964" s="1"/>
    </row>
    <row r="965" spans="1:9">
      <c r="A965" s="1"/>
      <c r="B965" s="10" t="s">
        <v>3</v>
      </c>
      <c r="C965" s="10" t="s">
        <v>6</v>
      </c>
      <c r="D965" s="10" t="s">
        <v>7</v>
      </c>
      <c r="E965" s="41" t="s">
        <v>4</v>
      </c>
      <c r="F965" s="41" t="s">
        <v>8</v>
      </c>
      <c r="G965" s="41" t="s">
        <v>5</v>
      </c>
      <c r="H965" s="24"/>
      <c r="I965" s="23"/>
    </row>
    <row r="966" spans="1:9">
      <c r="A966" s="1"/>
      <c r="B966" s="42" t="s">
        <v>11</v>
      </c>
      <c r="C966" s="42">
        <v>75</v>
      </c>
      <c r="D966" s="8">
        <v>0</v>
      </c>
      <c r="E966" s="17">
        <f>IF(D966="","",D966/D981)</f>
        <v>0</v>
      </c>
      <c r="F966" s="17">
        <f>IF(E966="","",SUM(E966:E966))</f>
        <v>0</v>
      </c>
      <c r="G966" s="17">
        <f t="shared" ref="G966:G980" si="15">IF(F966="","",1-F966)</f>
        <v>1</v>
      </c>
      <c r="H966" s="24"/>
      <c r="I966" s="23"/>
    </row>
    <row r="967" spans="1:9">
      <c r="A967" s="14">
        <f>SUM(D966:D979)</f>
        <v>658.2</v>
      </c>
      <c r="B967" s="42" t="s">
        <v>12</v>
      </c>
      <c r="C967" s="42">
        <v>50</v>
      </c>
      <c r="D967" s="8">
        <v>0</v>
      </c>
      <c r="E967" s="17">
        <f>IF(D967="","",D967/D981)</f>
        <v>0</v>
      </c>
      <c r="F967" s="17">
        <f>IF(E967="","",SUM(E966:E967))</f>
        <v>0</v>
      </c>
      <c r="G967" s="17">
        <f t="shared" si="15"/>
        <v>1</v>
      </c>
      <c r="H967" s="16"/>
      <c r="I967" s="25"/>
    </row>
    <row r="968" spans="1:9">
      <c r="A968" s="1"/>
      <c r="B968" s="11" t="s">
        <v>13</v>
      </c>
      <c r="C968" s="42">
        <v>37.5</v>
      </c>
      <c r="D968" s="8">
        <v>0</v>
      </c>
      <c r="E968" s="17">
        <f>IF(D968="","",D968/D981)</f>
        <v>0</v>
      </c>
      <c r="F968" s="17">
        <f>IF(E968="","",SUM(E966:E968))</f>
        <v>0</v>
      </c>
      <c r="G968" s="17">
        <f t="shared" si="15"/>
        <v>1</v>
      </c>
      <c r="H968" s="16"/>
      <c r="I968" s="1"/>
    </row>
    <row r="969" spans="1:9">
      <c r="A969" s="1"/>
      <c r="B969" s="42" t="s">
        <v>14</v>
      </c>
      <c r="C969" s="42">
        <v>25</v>
      </c>
      <c r="D969" s="8">
        <v>0</v>
      </c>
      <c r="E969" s="17">
        <f>IF(D969="","",D969/D981)</f>
        <v>0</v>
      </c>
      <c r="F969" s="17">
        <f>IF(E969="","",SUM(E966:E969))</f>
        <v>0</v>
      </c>
      <c r="G969" s="17">
        <f t="shared" si="15"/>
        <v>1</v>
      </c>
      <c r="H969" s="1"/>
      <c r="I969" s="1"/>
    </row>
    <row r="970" spans="1:9">
      <c r="A970" s="1"/>
      <c r="B970" s="42" t="s">
        <v>15</v>
      </c>
      <c r="C970" s="42">
        <v>19</v>
      </c>
      <c r="D970" s="8">
        <v>0</v>
      </c>
      <c r="E970" s="17">
        <f>IF(D970="","",D970/D981)</f>
        <v>0</v>
      </c>
      <c r="F970" s="17">
        <f>IF(E970="","",SUM(E966:E970))</f>
        <v>0</v>
      </c>
      <c r="G970" s="17">
        <f t="shared" si="15"/>
        <v>1</v>
      </c>
      <c r="H970" s="15"/>
      <c r="I970" s="1"/>
    </row>
    <row r="971" spans="1:9">
      <c r="A971" s="1"/>
      <c r="B971" s="42" t="s">
        <v>17</v>
      </c>
      <c r="C971" s="42">
        <v>12.7</v>
      </c>
      <c r="D971" s="8">
        <v>0</v>
      </c>
      <c r="E971" s="17">
        <f>IF(D971="","",D971/D981)</f>
        <v>0</v>
      </c>
      <c r="F971" s="17">
        <f>IF(E971="","",SUM(E966:E971))</f>
        <v>0</v>
      </c>
      <c r="G971" s="17">
        <f t="shared" si="15"/>
        <v>1</v>
      </c>
      <c r="H971" s="59" t="s">
        <v>50</v>
      </c>
      <c r="I971" s="59"/>
    </row>
    <row r="972" spans="1:9">
      <c r="A972" s="1"/>
      <c r="B972" s="42" t="s">
        <v>16</v>
      </c>
      <c r="C972" s="42">
        <v>9.5</v>
      </c>
      <c r="D972" s="8">
        <v>0</v>
      </c>
      <c r="E972" s="17">
        <f>IF(D972="","",D972/D981)</f>
        <v>0</v>
      </c>
      <c r="F972" s="17">
        <f>IF(E972="","",SUM(E966:E972))</f>
        <v>0</v>
      </c>
      <c r="G972" s="17">
        <f t="shared" si="15"/>
        <v>1</v>
      </c>
      <c r="H972" s="1"/>
      <c r="I972" s="1"/>
    </row>
    <row r="973" spans="1:9" ht="15">
      <c r="A973" s="1"/>
      <c r="B973" s="43">
        <v>4</v>
      </c>
      <c r="C973" s="43">
        <v>4.75</v>
      </c>
      <c r="D973" s="8">
        <v>16.8</v>
      </c>
      <c r="E973" s="17">
        <f>IF(D973="","",D973/D981)</f>
        <v>2.4376088218224026E-2</v>
      </c>
      <c r="F973" s="17">
        <f>IF(E973="","",SUM(E966:E973))</f>
        <v>2.4376088218224026E-2</v>
      </c>
      <c r="G973" s="17">
        <f t="shared" si="15"/>
        <v>0.97562391178177599</v>
      </c>
      <c r="H973" s="60" t="s">
        <v>62</v>
      </c>
      <c r="I973" s="61"/>
    </row>
    <row r="974" spans="1:9">
      <c r="A974" s="1"/>
      <c r="B974" s="43">
        <v>10</v>
      </c>
      <c r="C974" s="43">
        <v>2</v>
      </c>
      <c r="D974" s="8">
        <v>144.5</v>
      </c>
      <c r="E974" s="17">
        <f>IF(D974="","",D974/D981)</f>
        <v>0.20966337782936736</v>
      </c>
      <c r="F974" s="17">
        <f>IF(E974="","",SUM(E966:E974))</f>
        <v>0.2340394660475914</v>
      </c>
      <c r="G974" s="17">
        <f t="shared" si="15"/>
        <v>0.7659605339524086</v>
      </c>
      <c r="H974" s="34"/>
      <c r="I974" s="48"/>
    </row>
    <row r="975" spans="1:9">
      <c r="A975" s="1"/>
      <c r="B975" s="43">
        <v>20</v>
      </c>
      <c r="C975" s="43">
        <v>0.85</v>
      </c>
      <c r="D975" s="8">
        <v>137.80000000000001</v>
      </c>
      <c r="E975" s="17">
        <f>IF(D975="","",D975/D981)</f>
        <v>0.19994196169471851</v>
      </c>
      <c r="F975" s="17">
        <f>IF(E975="","",SUM(E966:E975))</f>
        <v>0.43398142774230991</v>
      </c>
      <c r="G975" s="17">
        <f t="shared" si="15"/>
        <v>0.56601857225769003</v>
      </c>
      <c r="H975" s="34"/>
      <c r="I975" s="49"/>
    </row>
    <row r="976" spans="1:9">
      <c r="A976" s="1"/>
      <c r="B976" s="2">
        <v>40</v>
      </c>
      <c r="C976" s="2">
        <v>0.42499999999999999</v>
      </c>
      <c r="D976" s="26">
        <v>92.8</v>
      </c>
      <c r="E976" s="27">
        <f>IF(D976="","",D976/D981)</f>
        <v>0.134648868253047</v>
      </c>
      <c r="F976" s="27">
        <f>IF(E976="","",SUM(E966:E976))</f>
        <v>0.56863029599535686</v>
      </c>
      <c r="G976" s="27">
        <f t="shared" si="15"/>
        <v>0.43136970400464314</v>
      </c>
      <c r="H976" s="1"/>
      <c r="I976" s="12"/>
    </row>
    <row r="977" spans="1:9">
      <c r="A977" s="1"/>
      <c r="B977" s="43">
        <v>60</v>
      </c>
      <c r="C977" s="2">
        <v>0.25</v>
      </c>
      <c r="D977" s="8">
        <v>54.599999999999994</v>
      </c>
      <c r="E977" s="17">
        <f>IF(D977="","",D977/D981)</f>
        <v>7.9222286709228082E-2</v>
      </c>
      <c r="F977" s="17">
        <f>IF(E977="","",SUM(E966:E977))</f>
        <v>0.6478525827045849</v>
      </c>
      <c r="G977" s="17">
        <f t="shared" si="15"/>
        <v>0.3521474172954151</v>
      </c>
      <c r="H977" s="45"/>
      <c r="I977" s="35"/>
    </row>
    <row r="978" spans="1:9">
      <c r="A978" s="1"/>
      <c r="B978" s="43">
        <v>100</v>
      </c>
      <c r="C978" s="2">
        <v>0.15</v>
      </c>
      <c r="D978" s="8">
        <v>60.2</v>
      </c>
      <c r="E978" s="17">
        <f>IF(D978="","",D978/D981)</f>
        <v>8.73476494486361E-2</v>
      </c>
      <c r="F978" s="17">
        <f>IF(E978="","",SUM(E966:E978))</f>
        <v>0.73520023215322095</v>
      </c>
      <c r="G978" s="17">
        <f t="shared" si="15"/>
        <v>0.26479976784677905</v>
      </c>
      <c r="H978" s="45"/>
      <c r="I978" s="35"/>
    </row>
    <row r="979" spans="1:9">
      <c r="A979" s="1"/>
      <c r="B979" s="43">
        <v>200</v>
      </c>
      <c r="C979" s="2">
        <v>7.4999999999999997E-2</v>
      </c>
      <c r="D979" s="8">
        <v>151.5</v>
      </c>
      <c r="E979" s="17">
        <f>IF(D979="","",D979/D981)</f>
        <v>0.21982008125362737</v>
      </c>
      <c r="F979" s="17">
        <f>IF(E979="","",SUM(E966:E979))</f>
        <v>0.95502031340684834</v>
      </c>
      <c r="G979" s="17">
        <f t="shared" si="15"/>
        <v>4.4979686593151658E-2</v>
      </c>
      <c r="H979" s="34"/>
      <c r="I979" s="50"/>
    </row>
    <row r="980" spans="1:9">
      <c r="A980" s="1"/>
      <c r="B980" s="43" t="s">
        <v>9</v>
      </c>
      <c r="C980" s="43"/>
      <c r="D980" s="26">
        <v>31</v>
      </c>
      <c r="E980" s="27">
        <f>IF(D980="","",D980/D981)</f>
        <v>4.4979686593151477E-2</v>
      </c>
      <c r="F980" s="18">
        <f>IF(E980="","",SUM(E966:E980))</f>
        <v>0.99999999999999978</v>
      </c>
      <c r="G980" s="17">
        <f t="shared" si="15"/>
        <v>2.2204460492503131E-16</v>
      </c>
      <c r="H980" s="36"/>
      <c r="I980" s="35"/>
    </row>
    <row r="981" spans="1:9">
      <c r="A981" s="1"/>
      <c r="B981" s="37" t="s">
        <v>10</v>
      </c>
      <c r="C981" s="43"/>
      <c r="D981" s="22">
        <f>SUM(D966:D980)</f>
        <v>689.2</v>
      </c>
      <c r="E981" s="17">
        <f>SUM(E966:E980)</f>
        <v>0.99999999999999978</v>
      </c>
      <c r="F981" s="19"/>
      <c r="G981" s="19"/>
      <c r="H981" s="44"/>
      <c r="I981" s="51"/>
    </row>
    <row r="982" spans="1:9">
      <c r="A982" s="1"/>
      <c r="B982" s="1"/>
      <c r="C982" s="1"/>
      <c r="D982" s="1"/>
      <c r="E982" s="1"/>
      <c r="F982" s="1"/>
      <c r="G982" s="1"/>
      <c r="H982" s="1"/>
      <c r="I982" s="9"/>
    </row>
    <row r="983" spans="1:9" ht="13.5">
      <c r="A983" s="1"/>
      <c r="B983" s="46"/>
      <c r="C983" s="3"/>
      <c r="D983" s="46"/>
      <c r="E983" s="3"/>
      <c r="F983" s="46"/>
      <c r="G983" s="4"/>
      <c r="H983" s="35"/>
      <c r="I983" s="9"/>
    </row>
    <row r="984" spans="1:9" ht="13.5">
      <c r="A984" s="1"/>
      <c r="B984" s="5"/>
      <c r="C984" s="3"/>
      <c r="D984" s="46"/>
      <c r="E984" s="3"/>
      <c r="F984" s="46"/>
      <c r="G984" s="1"/>
      <c r="H984" s="1"/>
      <c r="I984" s="9"/>
    </row>
    <row r="985" spans="1:9">
      <c r="A985" s="1"/>
      <c r="B985" s="1"/>
      <c r="C985" s="1"/>
      <c r="D985" s="1"/>
      <c r="E985" s="1"/>
      <c r="F985" s="1"/>
      <c r="G985" s="1"/>
      <c r="H985" s="1"/>
      <c r="I985" s="9"/>
    </row>
    <row r="986" spans="1:9">
      <c r="A986" s="1"/>
      <c r="B986" s="1"/>
      <c r="C986" s="1"/>
      <c r="D986" s="1"/>
      <c r="E986" s="1"/>
      <c r="F986" s="1"/>
      <c r="G986" s="1"/>
      <c r="H986" s="1"/>
      <c r="I986" s="9"/>
    </row>
    <row r="987" spans="1:9">
      <c r="A987" s="1"/>
      <c r="B987" s="1"/>
      <c r="C987" s="1"/>
      <c r="D987" s="1"/>
      <c r="E987" s="1"/>
      <c r="F987" s="1"/>
      <c r="G987" s="1"/>
      <c r="H987" s="1"/>
      <c r="I987" s="6"/>
    </row>
    <row r="988" spans="1:9">
      <c r="A988" s="1"/>
      <c r="B988" s="1"/>
      <c r="C988" s="1"/>
      <c r="D988" s="1"/>
      <c r="E988" s="1"/>
      <c r="F988" s="1"/>
      <c r="G988" s="1"/>
      <c r="H988" s="1"/>
      <c r="I988" s="13"/>
    </row>
    <row r="989" spans="1:9">
      <c r="A989" s="1"/>
      <c r="B989" s="1"/>
      <c r="C989" s="1"/>
      <c r="D989" s="1"/>
      <c r="E989" s="1"/>
      <c r="F989" s="1"/>
      <c r="G989" s="1"/>
      <c r="H989" s="1"/>
      <c r="I989" s="13"/>
    </row>
    <row r="990" spans="1:9">
      <c r="A990" s="1"/>
      <c r="B990" s="1"/>
      <c r="C990" s="1"/>
      <c r="D990" s="1"/>
      <c r="E990" s="1"/>
      <c r="F990" s="1"/>
      <c r="G990" s="1"/>
      <c r="H990" s="1"/>
      <c r="I990" s="9"/>
    </row>
    <row r="991" spans="1:9">
      <c r="A991" s="1"/>
      <c r="B991" s="1"/>
      <c r="C991" s="1"/>
      <c r="D991" s="1"/>
      <c r="E991" s="1"/>
      <c r="F991" s="1"/>
      <c r="G991" s="1"/>
      <c r="H991" s="1"/>
      <c r="I991" s="1"/>
    </row>
    <row r="992" spans="1:9">
      <c r="A992" s="1"/>
      <c r="B992" s="1"/>
      <c r="C992" s="1"/>
      <c r="D992" s="1"/>
      <c r="E992" s="1"/>
      <c r="F992" s="1"/>
      <c r="G992" s="1"/>
      <c r="H992" s="1"/>
      <c r="I992" s="13"/>
    </row>
    <row r="993" spans="1:9">
      <c r="A993" s="1"/>
      <c r="B993" s="1"/>
      <c r="C993" s="1"/>
      <c r="D993" s="1"/>
      <c r="E993" s="1"/>
      <c r="F993" s="1"/>
      <c r="G993" s="1"/>
      <c r="H993" s="1"/>
      <c r="I993" s="13"/>
    </row>
    <row r="994" spans="1:9">
      <c r="A994" s="1"/>
      <c r="B994" s="1"/>
      <c r="C994" s="1"/>
      <c r="D994" s="1"/>
      <c r="E994" s="1"/>
      <c r="F994" s="1"/>
      <c r="G994" s="1"/>
      <c r="H994" s="1"/>
      <c r="I994" s="9"/>
    </row>
    <row r="995" spans="1:9">
      <c r="A995" s="1"/>
      <c r="B995" s="1"/>
      <c r="C995" s="1"/>
      <c r="D995" s="1"/>
      <c r="E995" s="1"/>
      <c r="F995" s="1"/>
      <c r="G995" s="1"/>
      <c r="H995" s="1"/>
      <c r="I995" s="6"/>
    </row>
    <row r="996" spans="1:9">
      <c r="A996" s="1"/>
      <c r="B996" s="1"/>
      <c r="C996" s="1"/>
      <c r="D996" s="1"/>
      <c r="E996" s="1"/>
      <c r="F996" s="1"/>
      <c r="G996" s="1"/>
      <c r="H996" s="1"/>
      <c r="I996" s="6"/>
    </row>
    <row r="997" spans="1:9">
      <c r="A997" s="1"/>
      <c r="B997" s="1"/>
      <c r="C997" s="1"/>
      <c r="D997" s="1"/>
      <c r="E997" s="1"/>
      <c r="F997" s="1"/>
      <c r="G997" s="1"/>
      <c r="H997" s="1"/>
      <c r="I997" s="6"/>
    </row>
    <row r="998" spans="1:9">
      <c r="A998" s="1"/>
      <c r="B998" s="1"/>
      <c r="C998" s="1"/>
      <c r="D998" s="1"/>
      <c r="E998" s="1"/>
      <c r="F998" s="1"/>
      <c r="G998" s="1"/>
      <c r="H998" s="1"/>
      <c r="I998" s="6"/>
    </row>
    <row r="999" spans="1:9">
      <c r="A999" s="1"/>
      <c r="B999" s="1"/>
      <c r="C999" s="1"/>
      <c r="D999" s="1"/>
      <c r="E999" s="1"/>
      <c r="F999" s="1"/>
      <c r="G999" s="1"/>
      <c r="H999" s="1"/>
      <c r="I999" s="6"/>
    </row>
    <row r="1000" spans="1:9">
      <c r="A1000" s="1"/>
      <c r="B1000" s="1"/>
      <c r="C1000" s="1"/>
      <c r="D1000" s="1"/>
      <c r="E1000" s="1"/>
      <c r="F1000" s="1"/>
      <c r="G1000" s="1"/>
      <c r="H1000" s="1"/>
      <c r="I1000" s="6"/>
    </row>
    <row r="1001" spans="1:9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>
      <c r="A1003" s="85" t="s">
        <v>46</v>
      </c>
      <c r="B1003" s="85"/>
      <c r="C1003" s="85"/>
      <c r="D1003" s="85"/>
      <c r="E1003" s="85"/>
      <c r="F1003" s="85"/>
      <c r="G1003" s="85"/>
      <c r="H1003" s="85"/>
      <c r="I1003" s="85"/>
    </row>
    <row r="1004" spans="1:9">
      <c r="A1004" s="1"/>
      <c r="B1004" s="28"/>
      <c r="C1004" s="28"/>
      <c r="D1004" s="28"/>
      <c r="E1004" s="28"/>
      <c r="F1004" s="28"/>
      <c r="G1004" s="28"/>
      <c r="H1004" s="28"/>
      <c r="I1004" s="28"/>
    </row>
    <row r="1005" spans="1:9">
      <c r="A1005" s="29" t="s">
        <v>37</v>
      </c>
      <c r="B1005" s="29"/>
      <c r="C1005" s="29"/>
      <c r="D1005" s="29"/>
      <c r="E1005" s="1"/>
      <c r="F1005" s="116" t="s">
        <v>45</v>
      </c>
      <c r="G1005" s="116"/>
      <c r="H1005" s="116"/>
      <c r="I1005" s="116"/>
    </row>
    <row r="1006" spans="1:9">
      <c r="A1006" s="52" t="s">
        <v>41</v>
      </c>
      <c r="B1006" s="58"/>
      <c r="C1006" s="58"/>
      <c r="D1006" s="45"/>
      <c r="E1006" s="1"/>
      <c r="F1006" s="13"/>
      <c r="G1006" s="58" t="s">
        <v>38</v>
      </c>
      <c r="H1006" s="58"/>
      <c r="I1006" s="58"/>
    </row>
    <row r="1007" spans="1:9">
      <c r="A1007" s="53" t="s">
        <v>43</v>
      </c>
      <c r="B1007" s="30"/>
      <c r="C1007" s="58"/>
      <c r="D1007" s="45"/>
      <c r="E1007" s="1"/>
      <c r="F1007" s="115" t="s">
        <v>39</v>
      </c>
      <c r="G1007" s="115"/>
      <c r="H1007" s="115"/>
      <c r="I1007" s="58"/>
    </row>
    <row r="1008" spans="1:9">
      <c r="A1008" s="64" t="s">
        <v>42</v>
      </c>
      <c r="B1008" s="64"/>
      <c r="C1008" s="64"/>
      <c r="D1008" s="64"/>
      <c r="E1008" s="64"/>
      <c r="F1008" s="64"/>
      <c r="G1008" s="64"/>
      <c r="H1008" s="64"/>
      <c r="I1008" s="64"/>
    </row>
  </sheetData>
  <mergeCells count="624">
    <mergeCell ref="F1007:H1007"/>
    <mergeCell ref="A1008:I1008"/>
    <mergeCell ref="B962:D962"/>
    <mergeCell ref="H962:I962"/>
    <mergeCell ref="B963:D963"/>
    <mergeCell ref="F963:G963"/>
    <mergeCell ref="H963:I963"/>
    <mergeCell ref="H971:I971"/>
    <mergeCell ref="H973:I973"/>
    <mergeCell ref="A1003:I1003"/>
    <mergeCell ref="F1005:I1005"/>
    <mergeCell ref="A958:D958"/>
    <mergeCell ref="E958:F958"/>
    <mergeCell ref="G958:I958"/>
    <mergeCell ref="A959:B959"/>
    <mergeCell ref="C959:F959"/>
    <mergeCell ref="G959:I959"/>
    <mergeCell ref="A960:I960"/>
    <mergeCell ref="B961:D961"/>
    <mergeCell ref="F961:G961"/>
    <mergeCell ref="H961:I961"/>
    <mergeCell ref="A951:I951"/>
    <mergeCell ref="A952:I952"/>
    <mergeCell ref="A953:I953"/>
    <mergeCell ref="A954:I954"/>
    <mergeCell ref="A955:G955"/>
    <mergeCell ref="H955:I955"/>
    <mergeCell ref="A956:F956"/>
    <mergeCell ref="G956:I956"/>
    <mergeCell ref="A957:E957"/>
    <mergeCell ref="F957:G957"/>
    <mergeCell ref="H957:I957"/>
    <mergeCell ref="F944:H944"/>
    <mergeCell ref="A945:I945"/>
    <mergeCell ref="A946:I946"/>
    <mergeCell ref="A947:I947"/>
    <mergeCell ref="A948:I948"/>
    <mergeCell ref="A949:I949"/>
    <mergeCell ref="A950:B950"/>
    <mergeCell ref="C950:F950"/>
    <mergeCell ref="G950:I950"/>
    <mergeCell ref="B899:D899"/>
    <mergeCell ref="H899:I899"/>
    <mergeCell ref="B900:D900"/>
    <mergeCell ref="F900:G900"/>
    <mergeCell ref="H900:I900"/>
    <mergeCell ref="H908:I908"/>
    <mergeCell ref="H910:I910"/>
    <mergeCell ref="A940:I940"/>
    <mergeCell ref="F942:I942"/>
    <mergeCell ref="A895:D895"/>
    <mergeCell ref="E895:F895"/>
    <mergeCell ref="G895:I895"/>
    <mergeCell ref="A896:B896"/>
    <mergeCell ref="C896:F896"/>
    <mergeCell ref="G896:I896"/>
    <mergeCell ref="A897:I897"/>
    <mergeCell ref="B898:D898"/>
    <mergeCell ref="F898:G898"/>
    <mergeCell ref="H898:I898"/>
    <mergeCell ref="A888:I888"/>
    <mergeCell ref="A889:I889"/>
    <mergeCell ref="A890:I890"/>
    <mergeCell ref="A891:I891"/>
    <mergeCell ref="A892:G892"/>
    <mergeCell ref="H892:I892"/>
    <mergeCell ref="A893:F893"/>
    <mergeCell ref="G893:I893"/>
    <mergeCell ref="A894:E894"/>
    <mergeCell ref="F894:G894"/>
    <mergeCell ref="H894:I894"/>
    <mergeCell ref="F881:H881"/>
    <mergeCell ref="A882:I882"/>
    <mergeCell ref="A883:I883"/>
    <mergeCell ref="A884:I884"/>
    <mergeCell ref="A885:I885"/>
    <mergeCell ref="A886:I886"/>
    <mergeCell ref="A887:B887"/>
    <mergeCell ref="C887:F887"/>
    <mergeCell ref="G887:I887"/>
    <mergeCell ref="B836:D836"/>
    <mergeCell ref="H836:I836"/>
    <mergeCell ref="B837:D837"/>
    <mergeCell ref="F837:G837"/>
    <mergeCell ref="H837:I837"/>
    <mergeCell ref="H845:I845"/>
    <mergeCell ref="H847:I847"/>
    <mergeCell ref="A877:I877"/>
    <mergeCell ref="F879:I879"/>
    <mergeCell ref="A832:D832"/>
    <mergeCell ref="E832:F832"/>
    <mergeCell ref="G832:I832"/>
    <mergeCell ref="A833:B833"/>
    <mergeCell ref="C833:F833"/>
    <mergeCell ref="G833:I833"/>
    <mergeCell ref="A834:I834"/>
    <mergeCell ref="B835:D835"/>
    <mergeCell ref="F835:G835"/>
    <mergeCell ref="H835:I835"/>
    <mergeCell ref="A825:I825"/>
    <mergeCell ref="A826:I826"/>
    <mergeCell ref="A827:I827"/>
    <mergeCell ref="A828:I828"/>
    <mergeCell ref="A829:G829"/>
    <mergeCell ref="H829:I829"/>
    <mergeCell ref="A830:F830"/>
    <mergeCell ref="G830:I830"/>
    <mergeCell ref="A831:E831"/>
    <mergeCell ref="F831:G831"/>
    <mergeCell ref="H831:I831"/>
    <mergeCell ref="F818:H818"/>
    <mergeCell ref="A819:I819"/>
    <mergeCell ref="A820:I820"/>
    <mergeCell ref="A821:I821"/>
    <mergeCell ref="A822:I822"/>
    <mergeCell ref="A823:I823"/>
    <mergeCell ref="A824:B824"/>
    <mergeCell ref="C824:F824"/>
    <mergeCell ref="G824:I824"/>
    <mergeCell ref="B773:D773"/>
    <mergeCell ref="H773:I773"/>
    <mergeCell ref="B774:D774"/>
    <mergeCell ref="F774:G774"/>
    <mergeCell ref="H774:I774"/>
    <mergeCell ref="H782:I782"/>
    <mergeCell ref="H784:I784"/>
    <mergeCell ref="A814:I814"/>
    <mergeCell ref="F816:I816"/>
    <mergeCell ref="A769:D769"/>
    <mergeCell ref="E769:F769"/>
    <mergeCell ref="G769:I769"/>
    <mergeCell ref="A770:B770"/>
    <mergeCell ref="C770:F770"/>
    <mergeCell ref="G770:I770"/>
    <mergeCell ref="A771:I771"/>
    <mergeCell ref="B772:D772"/>
    <mergeCell ref="F772:G772"/>
    <mergeCell ref="H772:I772"/>
    <mergeCell ref="A762:I762"/>
    <mergeCell ref="A763:I763"/>
    <mergeCell ref="A764:I764"/>
    <mergeCell ref="A765:I765"/>
    <mergeCell ref="A766:G766"/>
    <mergeCell ref="H766:I766"/>
    <mergeCell ref="A767:F767"/>
    <mergeCell ref="G767:I767"/>
    <mergeCell ref="A768:E768"/>
    <mergeCell ref="F768:G768"/>
    <mergeCell ref="H768:I768"/>
    <mergeCell ref="F755:H755"/>
    <mergeCell ref="A756:I756"/>
    <mergeCell ref="A757:I757"/>
    <mergeCell ref="A758:I758"/>
    <mergeCell ref="A759:I759"/>
    <mergeCell ref="A760:I760"/>
    <mergeCell ref="A761:B761"/>
    <mergeCell ref="C761:F761"/>
    <mergeCell ref="G761:I761"/>
    <mergeCell ref="B710:D710"/>
    <mergeCell ref="H710:I710"/>
    <mergeCell ref="B711:D711"/>
    <mergeCell ref="F711:G711"/>
    <mergeCell ref="H711:I711"/>
    <mergeCell ref="H719:I719"/>
    <mergeCell ref="H721:I721"/>
    <mergeCell ref="A751:I751"/>
    <mergeCell ref="F753:I753"/>
    <mergeCell ref="A706:D706"/>
    <mergeCell ref="E706:F706"/>
    <mergeCell ref="G706:I706"/>
    <mergeCell ref="A707:B707"/>
    <mergeCell ref="C707:F707"/>
    <mergeCell ref="G707:I707"/>
    <mergeCell ref="A708:I708"/>
    <mergeCell ref="B709:D709"/>
    <mergeCell ref="F709:G709"/>
    <mergeCell ref="H709:I709"/>
    <mergeCell ref="A701:I701"/>
    <mergeCell ref="A702:I702"/>
    <mergeCell ref="A703:G703"/>
    <mergeCell ref="H703:I703"/>
    <mergeCell ref="A704:F704"/>
    <mergeCell ref="G704:I704"/>
    <mergeCell ref="A705:E705"/>
    <mergeCell ref="F705:G705"/>
    <mergeCell ref="H705:I705"/>
    <mergeCell ref="A694:I694"/>
    <mergeCell ref="A695:I695"/>
    <mergeCell ref="A696:I696"/>
    <mergeCell ref="A697:I697"/>
    <mergeCell ref="A698:B698"/>
    <mergeCell ref="C698:F698"/>
    <mergeCell ref="G698:I698"/>
    <mergeCell ref="A699:I699"/>
    <mergeCell ref="A700:I700"/>
    <mergeCell ref="F692:H692"/>
    <mergeCell ref="A693:I693"/>
    <mergeCell ref="B647:D647"/>
    <mergeCell ref="H647:I647"/>
    <mergeCell ref="B648:D648"/>
    <mergeCell ref="F648:G648"/>
    <mergeCell ref="H648:I648"/>
    <mergeCell ref="H656:I656"/>
    <mergeCell ref="H658:I658"/>
    <mergeCell ref="A688:I688"/>
    <mergeCell ref="F690:I690"/>
    <mergeCell ref="A643:D643"/>
    <mergeCell ref="E643:F643"/>
    <mergeCell ref="G643:I643"/>
    <mergeCell ref="A644:B644"/>
    <mergeCell ref="C644:F644"/>
    <mergeCell ref="G644:I644"/>
    <mergeCell ref="A645:I645"/>
    <mergeCell ref="B646:D646"/>
    <mergeCell ref="F646:G646"/>
    <mergeCell ref="H646:I646"/>
    <mergeCell ref="A636:I636"/>
    <mergeCell ref="A637:I637"/>
    <mergeCell ref="A638:I638"/>
    <mergeCell ref="A639:I639"/>
    <mergeCell ref="A640:G640"/>
    <mergeCell ref="H640:I640"/>
    <mergeCell ref="A641:F641"/>
    <mergeCell ref="G641:I641"/>
    <mergeCell ref="A642:E642"/>
    <mergeCell ref="F642:G642"/>
    <mergeCell ref="H642:I642"/>
    <mergeCell ref="F629:H629"/>
    <mergeCell ref="A630:I630"/>
    <mergeCell ref="A631:I631"/>
    <mergeCell ref="A632:I632"/>
    <mergeCell ref="A633:I633"/>
    <mergeCell ref="A634:I634"/>
    <mergeCell ref="A635:B635"/>
    <mergeCell ref="C635:F635"/>
    <mergeCell ref="G635:I635"/>
    <mergeCell ref="B584:D584"/>
    <mergeCell ref="H584:I584"/>
    <mergeCell ref="B585:D585"/>
    <mergeCell ref="F585:G585"/>
    <mergeCell ref="H585:I585"/>
    <mergeCell ref="H593:I593"/>
    <mergeCell ref="H595:I595"/>
    <mergeCell ref="A625:I625"/>
    <mergeCell ref="F627:I627"/>
    <mergeCell ref="A580:D580"/>
    <mergeCell ref="E580:F580"/>
    <mergeCell ref="G580:I580"/>
    <mergeCell ref="A581:B581"/>
    <mergeCell ref="C581:F581"/>
    <mergeCell ref="G581:I581"/>
    <mergeCell ref="A582:I582"/>
    <mergeCell ref="B583:D583"/>
    <mergeCell ref="F583:G583"/>
    <mergeCell ref="H583:I583"/>
    <mergeCell ref="A573:I573"/>
    <mergeCell ref="A574:I574"/>
    <mergeCell ref="A575:I575"/>
    <mergeCell ref="A576:I576"/>
    <mergeCell ref="A577:G577"/>
    <mergeCell ref="H577:I577"/>
    <mergeCell ref="A578:F578"/>
    <mergeCell ref="G578:I578"/>
    <mergeCell ref="A579:E579"/>
    <mergeCell ref="F579:G579"/>
    <mergeCell ref="H579:I579"/>
    <mergeCell ref="F566:H566"/>
    <mergeCell ref="A567:I567"/>
    <mergeCell ref="A568:I568"/>
    <mergeCell ref="A569:I569"/>
    <mergeCell ref="A570:I570"/>
    <mergeCell ref="A571:I571"/>
    <mergeCell ref="A572:B572"/>
    <mergeCell ref="C572:F572"/>
    <mergeCell ref="G572:I572"/>
    <mergeCell ref="B521:D521"/>
    <mergeCell ref="H521:I521"/>
    <mergeCell ref="B522:D522"/>
    <mergeCell ref="F522:G522"/>
    <mergeCell ref="H522:I522"/>
    <mergeCell ref="H530:I530"/>
    <mergeCell ref="H532:I532"/>
    <mergeCell ref="A562:I562"/>
    <mergeCell ref="F564:I564"/>
    <mergeCell ref="A517:D517"/>
    <mergeCell ref="E517:F517"/>
    <mergeCell ref="G517:I517"/>
    <mergeCell ref="A518:B518"/>
    <mergeCell ref="C518:F518"/>
    <mergeCell ref="G518:I518"/>
    <mergeCell ref="A519:I519"/>
    <mergeCell ref="B520:D520"/>
    <mergeCell ref="F520:G520"/>
    <mergeCell ref="H520:I520"/>
    <mergeCell ref="A512:I512"/>
    <mergeCell ref="A513:I513"/>
    <mergeCell ref="A514:G514"/>
    <mergeCell ref="H514:I514"/>
    <mergeCell ref="A515:F515"/>
    <mergeCell ref="G515:I515"/>
    <mergeCell ref="A516:E516"/>
    <mergeCell ref="F516:G516"/>
    <mergeCell ref="H516:I516"/>
    <mergeCell ref="A505:I505"/>
    <mergeCell ref="A506:I506"/>
    <mergeCell ref="A507:I507"/>
    <mergeCell ref="A508:I508"/>
    <mergeCell ref="A509:B509"/>
    <mergeCell ref="C509:F509"/>
    <mergeCell ref="G509:I509"/>
    <mergeCell ref="A510:I510"/>
    <mergeCell ref="A511:I511"/>
    <mergeCell ref="A316:I316"/>
    <mergeCell ref="A317:I317"/>
    <mergeCell ref="A318:I318"/>
    <mergeCell ref="A319:I319"/>
    <mergeCell ref="A320:B320"/>
    <mergeCell ref="C320:F320"/>
    <mergeCell ref="G320:I320"/>
    <mergeCell ref="A328:D328"/>
    <mergeCell ref="E328:F328"/>
    <mergeCell ref="G328:I328"/>
    <mergeCell ref="A321:I321"/>
    <mergeCell ref="A322:I322"/>
    <mergeCell ref="A323:I323"/>
    <mergeCell ref="A324:I324"/>
    <mergeCell ref="A325:G325"/>
    <mergeCell ref="H325:I325"/>
    <mergeCell ref="A326:F326"/>
    <mergeCell ref="G326:I326"/>
    <mergeCell ref="A327:E327"/>
    <mergeCell ref="F327:G327"/>
    <mergeCell ref="H327:I327"/>
    <mergeCell ref="A329:B329"/>
    <mergeCell ref="C329:F329"/>
    <mergeCell ref="G329:I329"/>
    <mergeCell ref="A330:I330"/>
    <mergeCell ref="B331:D331"/>
    <mergeCell ref="F331:G331"/>
    <mergeCell ref="H331:I331"/>
    <mergeCell ref="A383:B383"/>
    <mergeCell ref="C383:F383"/>
    <mergeCell ref="G383:I383"/>
    <mergeCell ref="B332:D332"/>
    <mergeCell ref="H332:I332"/>
    <mergeCell ref="B333:D333"/>
    <mergeCell ref="A373:I373"/>
    <mergeCell ref="F375:I375"/>
    <mergeCell ref="F377:H377"/>
    <mergeCell ref="A378:I378"/>
    <mergeCell ref="A379:I379"/>
    <mergeCell ref="A380:I380"/>
    <mergeCell ref="A381:I381"/>
    <mergeCell ref="A382:I382"/>
    <mergeCell ref="F333:G333"/>
    <mergeCell ref="H333:I333"/>
    <mergeCell ref="H341:I341"/>
    <mergeCell ref="A385:I385"/>
    <mergeCell ref="A386:I386"/>
    <mergeCell ref="A387:I387"/>
    <mergeCell ref="A388:G388"/>
    <mergeCell ref="H388:I388"/>
    <mergeCell ref="A389:F389"/>
    <mergeCell ref="G389:I389"/>
    <mergeCell ref="A390:E390"/>
    <mergeCell ref="F390:G390"/>
    <mergeCell ref="H390:I390"/>
    <mergeCell ref="F438:I438"/>
    <mergeCell ref="F440:H440"/>
    <mergeCell ref="A441:I441"/>
    <mergeCell ref="A442:I442"/>
    <mergeCell ref="A443:I443"/>
    <mergeCell ref="A444:I444"/>
    <mergeCell ref="A445:I445"/>
    <mergeCell ref="F396:G396"/>
    <mergeCell ref="H396:I396"/>
    <mergeCell ref="H404:I404"/>
    <mergeCell ref="F503:H503"/>
    <mergeCell ref="A504:I504"/>
    <mergeCell ref="F459:G459"/>
    <mergeCell ref="H459:I459"/>
    <mergeCell ref="A454:D454"/>
    <mergeCell ref="E454:F454"/>
    <mergeCell ref="G454:I454"/>
    <mergeCell ref="A447:I447"/>
    <mergeCell ref="A448:I448"/>
    <mergeCell ref="A449:I449"/>
    <mergeCell ref="A450:I450"/>
    <mergeCell ref="A451:G451"/>
    <mergeCell ref="H451:I451"/>
    <mergeCell ref="A452:F452"/>
    <mergeCell ref="G452:I452"/>
    <mergeCell ref="A453:E453"/>
    <mergeCell ref="F453:G453"/>
    <mergeCell ref="H453:I453"/>
    <mergeCell ref="A456:I456"/>
    <mergeCell ref="B457:D457"/>
    <mergeCell ref="F457:G457"/>
    <mergeCell ref="H457:I457"/>
    <mergeCell ref="B458:D458"/>
    <mergeCell ref="H458:I458"/>
    <mergeCell ref="B459:D459"/>
    <mergeCell ref="A499:I499"/>
    <mergeCell ref="F501:I501"/>
    <mergeCell ref="A262:G262"/>
    <mergeCell ref="H262:I262"/>
    <mergeCell ref="A263:F263"/>
    <mergeCell ref="G263:I263"/>
    <mergeCell ref="A264:E264"/>
    <mergeCell ref="F264:G264"/>
    <mergeCell ref="H264:I264"/>
    <mergeCell ref="A455:B455"/>
    <mergeCell ref="C455:F455"/>
    <mergeCell ref="G455:I455"/>
    <mergeCell ref="A392:B392"/>
    <mergeCell ref="C392:F392"/>
    <mergeCell ref="G392:I392"/>
    <mergeCell ref="A393:I393"/>
    <mergeCell ref="B394:D394"/>
    <mergeCell ref="F394:G394"/>
    <mergeCell ref="H394:I394"/>
    <mergeCell ref="A446:B446"/>
    <mergeCell ref="C446:F446"/>
    <mergeCell ref="G446:I446"/>
    <mergeCell ref="B395:D395"/>
    <mergeCell ref="H395:I395"/>
    <mergeCell ref="B396:D396"/>
    <mergeCell ref="A436:I436"/>
    <mergeCell ref="A267:I267"/>
    <mergeCell ref="B268:D268"/>
    <mergeCell ref="F268:G268"/>
    <mergeCell ref="H268:I268"/>
    <mergeCell ref="A315:I315"/>
    <mergeCell ref="B269:D269"/>
    <mergeCell ref="H269:I269"/>
    <mergeCell ref="B270:D270"/>
    <mergeCell ref="A310:I310"/>
    <mergeCell ref="F312:I312"/>
    <mergeCell ref="F314:H314"/>
    <mergeCell ref="F270:G270"/>
    <mergeCell ref="H270:I270"/>
    <mergeCell ref="H278:I278"/>
    <mergeCell ref="H280:I280"/>
    <mergeCell ref="H406:I406"/>
    <mergeCell ref="H343:I343"/>
    <mergeCell ref="A391:D391"/>
    <mergeCell ref="E391:F391"/>
    <mergeCell ref="G391:I391"/>
    <mergeCell ref="A384:I384"/>
    <mergeCell ref="A199:G199"/>
    <mergeCell ref="H199:I199"/>
    <mergeCell ref="A200:F200"/>
    <mergeCell ref="G200:I200"/>
    <mergeCell ref="A201:E201"/>
    <mergeCell ref="F201:G201"/>
    <mergeCell ref="H201:I201"/>
    <mergeCell ref="A266:B266"/>
    <mergeCell ref="C266:F266"/>
    <mergeCell ref="G266:I266"/>
    <mergeCell ref="A253:I253"/>
    <mergeCell ref="A254:I254"/>
    <mergeCell ref="A255:I255"/>
    <mergeCell ref="A256:I256"/>
    <mergeCell ref="A257:B257"/>
    <mergeCell ref="C257:F257"/>
    <mergeCell ref="G257:I257"/>
    <mergeCell ref="A265:D265"/>
    <mergeCell ref="E265:F265"/>
    <mergeCell ref="G265:I265"/>
    <mergeCell ref="A258:I258"/>
    <mergeCell ref="A259:I259"/>
    <mergeCell ref="A260:I260"/>
    <mergeCell ref="A261:I261"/>
    <mergeCell ref="A204:I204"/>
    <mergeCell ref="B205:D205"/>
    <mergeCell ref="F205:G205"/>
    <mergeCell ref="H205:I205"/>
    <mergeCell ref="A252:I252"/>
    <mergeCell ref="B206:D206"/>
    <mergeCell ref="H206:I206"/>
    <mergeCell ref="B207:D207"/>
    <mergeCell ref="A247:I247"/>
    <mergeCell ref="F249:I249"/>
    <mergeCell ref="F251:H251"/>
    <mergeCell ref="H215:I215"/>
    <mergeCell ref="H217:I217"/>
    <mergeCell ref="A132:I132"/>
    <mergeCell ref="A133:I133"/>
    <mergeCell ref="A134:I134"/>
    <mergeCell ref="A135:I135"/>
    <mergeCell ref="A136:G136"/>
    <mergeCell ref="H136:I136"/>
    <mergeCell ref="A137:F137"/>
    <mergeCell ref="A203:B203"/>
    <mergeCell ref="C203:F203"/>
    <mergeCell ref="G203:I203"/>
    <mergeCell ref="A190:I190"/>
    <mergeCell ref="A191:I191"/>
    <mergeCell ref="A192:I192"/>
    <mergeCell ref="A193:I193"/>
    <mergeCell ref="A194:B194"/>
    <mergeCell ref="C194:F194"/>
    <mergeCell ref="G194:I194"/>
    <mergeCell ref="A202:D202"/>
    <mergeCell ref="E202:F202"/>
    <mergeCell ref="G202:I202"/>
    <mergeCell ref="A195:I195"/>
    <mergeCell ref="A196:I196"/>
    <mergeCell ref="A197:I197"/>
    <mergeCell ref="A198:I198"/>
    <mergeCell ref="H80:I80"/>
    <mergeCell ref="B81:D81"/>
    <mergeCell ref="A121:I121"/>
    <mergeCell ref="F123:I123"/>
    <mergeCell ref="F125:H125"/>
    <mergeCell ref="F81:G81"/>
    <mergeCell ref="H81:I81"/>
    <mergeCell ref="A189:I189"/>
    <mergeCell ref="B143:D143"/>
    <mergeCell ref="H143:I143"/>
    <mergeCell ref="B144:D144"/>
    <mergeCell ref="A184:I184"/>
    <mergeCell ref="F186:I186"/>
    <mergeCell ref="F188:H188"/>
    <mergeCell ref="A127:I127"/>
    <mergeCell ref="A128:I128"/>
    <mergeCell ref="A129:I129"/>
    <mergeCell ref="A130:I130"/>
    <mergeCell ref="A131:B131"/>
    <mergeCell ref="C131:F131"/>
    <mergeCell ref="G131:I131"/>
    <mergeCell ref="A139:D139"/>
    <mergeCell ref="E139:F139"/>
    <mergeCell ref="G139:I139"/>
    <mergeCell ref="A140:B140"/>
    <mergeCell ref="C140:F140"/>
    <mergeCell ref="G140:I140"/>
    <mergeCell ref="A141:I141"/>
    <mergeCell ref="B142:D142"/>
    <mergeCell ref="F142:G142"/>
    <mergeCell ref="H142:I142"/>
    <mergeCell ref="G137:I137"/>
    <mergeCell ref="A138:E138"/>
    <mergeCell ref="F138:G138"/>
    <mergeCell ref="H138:I138"/>
    <mergeCell ref="A76:D76"/>
    <mergeCell ref="E76:F76"/>
    <mergeCell ref="G76:I76"/>
    <mergeCell ref="A69:I69"/>
    <mergeCell ref="A70:I70"/>
    <mergeCell ref="A71:I71"/>
    <mergeCell ref="A72:I72"/>
    <mergeCell ref="A73:G73"/>
    <mergeCell ref="H73:I73"/>
    <mergeCell ref="A74:F74"/>
    <mergeCell ref="G74:I74"/>
    <mergeCell ref="A75:E75"/>
    <mergeCell ref="F75:G75"/>
    <mergeCell ref="H75:I75"/>
    <mergeCell ref="F18:G18"/>
    <mergeCell ref="H18:I18"/>
    <mergeCell ref="A68:B68"/>
    <mergeCell ref="C68:F68"/>
    <mergeCell ref="G68:I68"/>
    <mergeCell ref="A65:I65"/>
    <mergeCell ref="A66:I66"/>
    <mergeCell ref="A67:I67"/>
    <mergeCell ref="B17:D17"/>
    <mergeCell ref="H17:I17"/>
    <mergeCell ref="B18:D18"/>
    <mergeCell ref="F62:H62"/>
    <mergeCell ref="F60:I60"/>
    <mergeCell ref="A1:I1"/>
    <mergeCell ref="A2:I2"/>
    <mergeCell ref="A3:I3"/>
    <mergeCell ref="A4:I4"/>
    <mergeCell ref="A5:B5"/>
    <mergeCell ref="C5:F5"/>
    <mergeCell ref="G5:I5"/>
    <mergeCell ref="A6:I6"/>
    <mergeCell ref="A7:I7"/>
    <mergeCell ref="A8:I8"/>
    <mergeCell ref="A9:I9"/>
    <mergeCell ref="B16:D16"/>
    <mergeCell ref="F16:G16"/>
    <mergeCell ref="A13:D13"/>
    <mergeCell ref="E13:F13"/>
    <mergeCell ref="G13:I13"/>
    <mergeCell ref="A10:G10"/>
    <mergeCell ref="H10:I10"/>
    <mergeCell ref="A11:F11"/>
    <mergeCell ref="G11:I11"/>
    <mergeCell ref="A12:E12"/>
    <mergeCell ref="F12:G12"/>
    <mergeCell ref="H12:I12"/>
    <mergeCell ref="A15:I15"/>
    <mergeCell ref="H16:I16"/>
    <mergeCell ref="A14:B14"/>
    <mergeCell ref="C14:F14"/>
    <mergeCell ref="G14:I14"/>
    <mergeCell ref="H467:I467"/>
    <mergeCell ref="H469:I469"/>
    <mergeCell ref="F144:G144"/>
    <mergeCell ref="H144:I144"/>
    <mergeCell ref="F207:G207"/>
    <mergeCell ref="H207:I207"/>
    <mergeCell ref="H26:I26"/>
    <mergeCell ref="H28:I28"/>
    <mergeCell ref="H89:I89"/>
    <mergeCell ref="H91:I91"/>
    <mergeCell ref="H152:I152"/>
    <mergeCell ref="H154:I154"/>
    <mergeCell ref="A63:I63"/>
    <mergeCell ref="A77:B77"/>
    <mergeCell ref="C77:F77"/>
    <mergeCell ref="G77:I77"/>
    <mergeCell ref="A78:I78"/>
    <mergeCell ref="B79:D79"/>
    <mergeCell ref="F79:G79"/>
    <mergeCell ref="H79:I79"/>
    <mergeCell ref="A126:I126"/>
    <mergeCell ref="B80:D80"/>
    <mergeCell ref="A64:I64"/>
    <mergeCell ref="A58:I58"/>
  </mergeCells>
  <pageMargins left="0.7" right="0.7" top="0.6" bottom="0.75" header="0.3" footer="0.3"/>
  <pageSetup scale="85" orientation="portrait" r:id="rId1"/>
  <rowBreaks count="7" manualBreakCount="7">
    <brk id="63" max="8" man="1"/>
    <brk id="126" max="8" man="1"/>
    <brk id="189" max="8" man="1"/>
    <brk id="252" max="8" man="1"/>
    <brk id="315" max="8" man="1"/>
    <brk id="378" max="8" man="1"/>
    <brk id="44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>flia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</dc:creator>
  <cp:lastModifiedBy>Rafael Espitia</cp:lastModifiedBy>
  <cp:lastPrinted>2013-10-04T02:51:44Z</cp:lastPrinted>
  <dcterms:created xsi:type="dcterms:W3CDTF">2006-01-04T00:40:30Z</dcterms:created>
  <dcterms:modified xsi:type="dcterms:W3CDTF">2013-11-13T03:19:30Z</dcterms:modified>
</cp:coreProperties>
</file>